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<sst xmlns="http://schemas.openxmlformats.org/spreadsheetml/2006/main" count="182" uniqueCount="154">
  <si>
    <t>№ строки</t>
  </si>
  <si>
    <t>Всего</t>
  </si>
  <si>
    <t>федеральный бюджет</t>
  </si>
  <si>
    <t>областной бюджет</t>
  </si>
  <si>
    <t>местный бюджет</t>
  </si>
  <si>
    <t>Наименование муниципальной программы и плановых мероприятий</t>
  </si>
  <si>
    <t>Развитие информационного общества городского округа ЗАТО Свободный</t>
  </si>
  <si>
    <t>обеспечение работы центра общественного доступа к сети Интернет в муниципальном казенном учреждении культуры "ДКРА"</t>
  </si>
  <si>
    <t>Всего            в тыс руб.</t>
  </si>
  <si>
    <t>В том числе по источникам финансирования (в тыс.руб.)</t>
  </si>
  <si>
    <t>обеспечение доступа к сети Интернет органов местного самоуправления</t>
  </si>
  <si>
    <t>обновление справочно-информационных баз данных и поддержка их работспособности</t>
  </si>
  <si>
    <t>создание условий для безопасного использования программного обеспечения</t>
  </si>
  <si>
    <t>информирование населения о социально-экономическом и культурном развитии городского округа, доведение иной официальной информации</t>
  </si>
  <si>
    <t>обеспечение работы в СМЭВ</t>
  </si>
  <si>
    <t>Комплексное развитие жизнедеятельности детей в городском округе ЗАТО Свободный</t>
  </si>
  <si>
    <t>проведение мероприятий (конкурсов, викторин,соревнований) направленных на профилактику дорожно-транспортного травматизма</t>
  </si>
  <si>
    <t>активизация работы по исполнению соответствующих ведомственных нормативных правовых актов о психологическом тестировании обучающихся в образовательных учреждениях на предмет потребления наркотических средств, психотропных и других токсических веществ</t>
  </si>
  <si>
    <t>реализация мероприятий по обеспечению доступности организаций культуры для детей, нуждающихся в особой заботе государства</t>
  </si>
  <si>
    <t>реализация мероприятий по внедрению здоровьесберегающих инновационных технологий</t>
  </si>
  <si>
    <t>мероприятия, направленные на организацию участия учащихся в олимпиадах, конкурсах, фестивалях и соревнованиях Всероссийского и международного значения</t>
  </si>
  <si>
    <t>организация проведения научно-практических конференций, слетов, мастер-классов</t>
  </si>
  <si>
    <t>поощрение победителей и призеров предметных олимпиад, конкурсов, фестивалей регионального, Всероссийского и международного уровней</t>
  </si>
  <si>
    <t>повышение квалификации педагогических работников работающих с одаренными и талантливыми детьми</t>
  </si>
  <si>
    <t>Безопасный город</t>
  </si>
  <si>
    <t>3.1.</t>
  </si>
  <si>
    <t xml:space="preserve">Подпрограмма: Повышение безопасности дорожного движенияв городском округе ЗАТО Свободный" </t>
  </si>
  <si>
    <t>привитие детям знаний, уумений, навыков безопасного поведения на дорогах</t>
  </si>
  <si>
    <t xml:space="preserve">снижение количества 
дорожно-транспортных происшествий с участием детей сокращение количества детей, пострадавших в дорожно-транспортных происшествиях по собственной неосторожности, привитие детям дошкольных 
образовательных учреждений знаний, умений и навыков 
безопасного поведения на дорогах
</t>
  </si>
  <si>
    <t>снижение количества дорожно-транспортных происшествий с участием детей, сокращение количества детей, пострадавших в дорожно-транспортных происшествиях по собственной неосторожности. Обеспечение образовательных учреждений современной наглядной агитацией и литературой в области безопасности дорожного движения</t>
  </si>
  <si>
    <t>повышение пропускной способности улиц и дорог; повышение безопасности дорожного движения (дорож.знаки)</t>
  </si>
  <si>
    <t>повышение безопасности дорожного движения (разметка)</t>
  </si>
  <si>
    <t xml:space="preserve">3.2. </t>
  </si>
  <si>
    <t>Подпрограмма: "Профилактика правонарушений в городском округе ЗАТО Свободный"</t>
  </si>
  <si>
    <t xml:space="preserve">Информационно-пропагандистское сопровождение мероприятий по профилактике правонарушений  </t>
  </si>
  <si>
    <t xml:space="preserve">Информационно-пропагандистское сопровождение мероприятий по профилактике кризисных ситуаций криминогенного характера в молодежной среде  </t>
  </si>
  <si>
    <t>3.3.</t>
  </si>
  <si>
    <t>Подпрогамма: Повышение безопасности при чрезвычайных ситуациях в городском округе ЗАТО Свободный"</t>
  </si>
  <si>
    <t>Мероприятия по предупреждению чрезвычайных ситуаций природного и техногенного  характера на территории городского округа ЗАТО Свободный</t>
  </si>
  <si>
    <t>Создание системы резервирования электроснабжения коммунальной инфраструктуры (водоснабжения) муниципального жилого фонда городского округа при ЧС источниками автономного электропитания</t>
  </si>
  <si>
    <t>Мероприятия по действиям в  чрезвычайных ситуациях природного и техногенного  характера на территории городского округа ЗАТО Свободный</t>
  </si>
  <si>
    <t>Мероприятия по предупреждению чрезвычайных ситуаций природного и техногенного характера: создание системы видеонаблюдения АПК "Безопасный город" в городском округе ЗАТО Свободный</t>
  </si>
  <si>
    <t>Поддержание в технически исправном состоянии  системы видеонаблюдения АПК «Безопасный город»</t>
  </si>
  <si>
    <t>3.4.</t>
  </si>
  <si>
    <t xml:space="preserve">Информационно-пропагандистское сопровождение мероприятий по профилактике терроризма в молодежной среде  </t>
  </si>
  <si>
    <t xml:space="preserve">Информационно-пропагандистское сопровождение мероприятий по профилактике экстремизма в молодежной среде  </t>
  </si>
  <si>
    <t>Развитие муниципальной службы</t>
  </si>
  <si>
    <t>участие в семинарах выборных должностных лиц и муниципальных служащих органов местного самоуправления городского округа ЗАТО Свободный</t>
  </si>
  <si>
    <t>прохождение обучения, повышения квалификации и переподготовки выборными должностными лицами и муниципальными служащими органов местного самоуправления городского округа зато свободный</t>
  </si>
  <si>
    <t>Развитие образования в городском округе ЗАТО Свободный ("Наша новая школа")</t>
  </si>
  <si>
    <t>Повышение квалификации педагогических и руководящих работников, образовательных учреждений, перешедших на ФГОС.</t>
  </si>
  <si>
    <t>Комплексное благоустройство дворовых территорий в городском округе ЗАТО Свободный</t>
  </si>
  <si>
    <t>Развитие культуры в городском округе ЗАТО Свободный</t>
  </si>
  <si>
    <t>Профилактика и предупреждение наркомании, токсикомании и алкоголизма</t>
  </si>
  <si>
    <t xml:space="preserve">Проведение социологических исследований (опросы, анкетирование) с целью определения уровня знаний по противодействию распространения наркомании, токсикомании и алкоголизма среди учащихся </t>
  </si>
  <si>
    <t>Организация и проведение конкурсов (рисунков, плакатов, сочинений) среди учащихся общеобразовательного учреждения по антинаркотической тематике, тематических выставок</t>
  </si>
  <si>
    <t>Проведение Единых дней профилактики в общеобразовательных учреждениях</t>
  </si>
  <si>
    <t>Обеспечение образовательных учреждений буклетами, листовками,  плакатами по сохранению и развитию здоровья детей</t>
  </si>
  <si>
    <t>Проведение профилактических мероприятий по предупреждению наркомании, токсикомании и алкоголизма во время учебного года и летней оздоровительной кампании:городские акции</t>
  </si>
  <si>
    <t>Пропаганда здорового образа жизни, организация и проведение спортивных соревнований и праздников в течение года</t>
  </si>
  <si>
    <t>Приобретение информационно-пропагандистских материалов для несовершеннолетних и родителей</t>
  </si>
  <si>
    <t>Участие в областных фестивалях, конкурсах и других мероприятиях в сфере патриотического воспитания</t>
  </si>
  <si>
    <t>Организация мероприятий, посвященных годовщине Победы в Великой Отечественной войне</t>
  </si>
  <si>
    <t>Организация и проведение торжественных мероприятий по вручению паспортов гражданам Российской Федерации, достигшим 14-летнего возраста</t>
  </si>
  <si>
    <t>Проведение спартакиады допризывной и призывной молодёжи «К защите Родины готов»</t>
  </si>
  <si>
    <t>Издание буклетов, брошюр, плакатов, листовок патриотической направленности.</t>
  </si>
  <si>
    <t>Развитие субъектов малого и среднего предпринимательства</t>
  </si>
  <si>
    <t>Проведение мероприятий ко Дню российского предпринимательства</t>
  </si>
  <si>
    <t>Профилактика ВИЧ-инфекции на территории городского округа ЗАТО Свободный</t>
  </si>
  <si>
    <t>Распространение информационных материалов по профилактике ВИЧ-инфекции среди населения</t>
  </si>
  <si>
    <t xml:space="preserve"> СОШ №25</t>
  </si>
  <si>
    <t xml:space="preserve">ДКРА </t>
  </si>
  <si>
    <t>Детская библиотека</t>
  </si>
  <si>
    <t>Детский сад "Солнышко"</t>
  </si>
  <si>
    <t>Детский сад 17</t>
  </si>
  <si>
    <t>ДМШ</t>
  </si>
  <si>
    <t>ДЮСШ</t>
  </si>
  <si>
    <t>Калейдоскоп</t>
  </si>
  <si>
    <t>СЮТ</t>
  </si>
  <si>
    <t>Организация и проведение социалогического исследования с целью изучения информированности по проблеме ВИЧ-инфекции (СОШ №25)</t>
  </si>
  <si>
    <t>Размещение информационных стендов (информационных досок) по профилактике ВИЧ-инфекции</t>
  </si>
  <si>
    <t>Приобретение видеороликов для размещения на информационном мультимедийном экране городского округа (ДКРА)</t>
  </si>
  <si>
    <t>организация конкурсов, акций, массовых мероприятий по информированию молодежи о доступных мерах профилактики ВИЧ-инфекции</t>
  </si>
  <si>
    <t>Профилактика туберкулеза</t>
  </si>
  <si>
    <t>Распространение информационных материалов по профилактике туберкулеза среди населения</t>
  </si>
  <si>
    <t>Обеспечение пожарной безопасности</t>
  </si>
  <si>
    <t>Разработка и осуществление мероприятий по обеспечению пожарной безопасности на территории городского округа и объектов муниципальной собственности, которые должны предусматриваться в планах и программах развития территории, 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</si>
  <si>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 xml:space="preserve">Проведение огнезащитной обработки </t>
  </si>
  <si>
    <t>проверка состояния электропроводки в здании администрации</t>
  </si>
  <si>
    <t>проверка внутреннего противопожарного водовода в здании администрации</t>
  </si>
  <si>
    <t>обслуживание автоматической пожарной сигнализации в администрации</t>
  </si>
  <si>
    <t>капитальный ремонт защитного ограждения кровли многокв домов</t>
  </si>
  <si>
    <t>капитальный ремонт наружных пожарных лестниц</t>
  </si>
  <si>
    <t>Совершенствование и наращивание системы связи и оповещения населения о пожаре</t>
  </si>
  <si>
    <t xml:space="preserve">Поддержание и совершенствование системы организации обучения населения мерам пожарной безопасности и пропаганды в области пожарной безопасности, содействие распространению пожарно-технических знаний </t>
  </si>
  <si>
    <t>изготовление аншлагов "Берегите лес от пожара"</t>
  </si>
  <si>
    <t>изготовление памяток населению по предупреждению лесных пожаров</t>
  </si>
  <si>
    <t xml:space="preserve">изготовление памяток населению </t>
  </si>
  <si>
    <t>Итого:</t>
  </si>
  <si>
    <t>Патриотическое воспитание граждан</t>
  </si>
  <si>
    <t>строительство детского сада на 160 мест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</si>
  <si>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</si>
  <si>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ходе реализации муниципальных программ  за 3 квартал 2014 года</t>
  </si>
  <si>
    <t>Сумма расходов, предусмотренных на реализацию муниципальной программы на 2014 год</t>
  </si>
  <si>
    <t xml:space="preserve">В том числе </t>
  </si>
  <si>
    <t>Фактически произведенные расходы</t>
  </si>
  <si>
    <t>% выполнения</t>
  </si>
  <si>
    <t>Причины невыполнения</t>
  </si>
  <si>
    <t>Подпрограмма "Профилактика экстремизма и терроризма в городском округе ЗАТО Свободный, гармонизации межнациональных отношений"</t>
  </si>
  <si>
    <t xml:space="preserve">Информационно-пропагандистское сопровождение мероприятий по укреплению межнационального и межконфессионального согласия  </t>
  </si>
  <si>
    <t>Наименование объектов</t>
  </si>
  <si>
    <t>Всего, в том числе:</t>
  </si>
  <si>
    <t>план</t>
  </si>
  <si>
    <t xml:space="preserve">факт </t>
  </si>
  <si>
    <t>Местный бюджет</t>
  </si>
  <si>
    <t>Областной бюджет</t>
  </si>
  <si>
    <t>Федеральный бюджет</t>
  </si>
  <si>
    <t>Всего по муниципальной программе "Развитие информационного общества городского округа ЗАТО свободный"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</si>
  <si>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</si>
  <si>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Всего по муниципальной программе "Комплексное развитие жизнедеятельности детей в городском округе ЗАТО Свободный"</t>
  </si>
  <si>
    <t>2.1.</t>
  </si>
  <si>
    <t>1.1.</t>
  </si>
  <si>
    <t>Строительство детского сада на 160 мест</t>
  </si>
  <si>
    <t>(тыс.рублей)</t>
  </si>
  <si>
    <t>Финансирование объектов капитального строительства за счет всех источников ресурсного обеспечения</t>
  </si>
  <si>
    <t>За   9 месяцев   2014 года</t>
  </si>
  <si>
    <t>И.о.Главыадминистрации городского округа ЗАТО Свободный                                                                         Соколов А.В.</t>
  </si>
  <si>
    <t>Начальник отдела социально-экономического развития                                                                                    Шершова Е.Т.</t>
  </si>
  <si>
    <t>обновление средств вычислительной техники, печатного оборудования, аппаратных средств защиты (АХС)</t>
  </si>
  <si>
    <t>обеспечение работоспособности печатного оборудования  (АХС)</t>
  </si>
  <si>
    <t xml:space="preserve">обслуживание технических средств автоматизированной системы оповещения  городского округа ЗАТО Свободный </t>
  </si>
  <si>
    <t>создание сооружения связи для обеспечения доступа жителей ГО ЗАТО Свободный к бесплатным федеральным каналам</t>
  </si>
  <si>
    <t>укрепление материально-технической базы детского дошкольного учреждения на 160 мест</t>
  </si>
  <si>
    <t>устройство ограждения вокруг здания учреждения</t>
  </si>
  <si>
    <t>лидерские сборы молодежного актива</t>
  </si>
  <si>
    <t>Проведение смотра-конкурса "Школа безопасности - "Зарница"</t>
  </si>
  <si>
    <t>Организация и проведение "Дня призывника"</t>
  </si>
  <si>
    <t>Создание и укрепление материально-технической базы патриотического клуба</t>
  </si>
  <si>
    <t>Капитальный, приведение в соответствие с требованиями санитарного и пожарного законодательства зданий, сооружений и помещений  общеобразовательных учреждений</t>
  </si>
  <si>
    <t>МКУК ДКРА</t>
  </si>
  <si>
    <t>приобретение технических средств обучения для организации работы, учебно-консультационного пункта ГО ЗАТО Свободный по ул.Карбышева, 7</t>
  </si>
  <si>
    <t xml:space="preserve">Организация комплекса мероприятий по обеспечению беспрепятственного проезда пожарной техники к месту пожара и обеспечения свободного доступа сотрудников ФПС в помещения при тушении пожаров </t>
  </si>
  <si>
    <t>изготовление резервных ключей</t>
  </si>
  <si>
    <t>обустройство подъездов к источникам наружного противопожарного водоснаюжения</t>
  </si>
  <si>
    <t>изготовление указателей пожарных гидрантов в границах муниципального жилого фонда</t>
  </si>
  <si>
    <t>Гармонизация межнациональных отношений, поддержание межэтнического мира, взаимодействие с национально-культурными объединениями и религиозными конфессиями, профилактика экстремизма</t>
  </si>
  <si>
    <t xml:space="preserve">Устройство детских игровых комплексов на дворовых территориях жилых домов </t>
  </si>
  <si>
    <t>Ремонт дворовой территории проезд к дворовой территории многоквартирных жилых домов №№ 1,2,3,4,10,12,21</t>
  </si>
  <si>
    <t>Благоустройство контейнерных плащадок</t>
  </si>
  <si>
    <t>Выполнение мероприятий муниципальных программ за  2015 год</t>
  </si>
  <si>
    <t>создание, техническая поддержка и развитие функциональных возможностей официального сайта органов местного самоуправления</t>
  </si>
  <si>
    <t>капитальный и текущий ремонты</t>
  </si>
  <si>
    <t>приобретение оборудования</t>
  </si>
  <si>
    <t>проведение  независимой оценки качества работы учреждений культуры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</si>
</sst>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9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9" fontId="2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69" fontId="2" fillId="0" borderId="11" xfId="0" applyNumberFormat="1" applyFont="1" applyFill="1" applyBorder="1" applyAlignment="1">
      <alignment wrapText="1"/>
    </xf>
    <xf numFmtId="169" fontId="2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horizontal="left"/>
    </xf>
    <xf numFmtId="169" fontId="4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16" fontId="4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169" fontId="2" fillId="0" borderId="10" xfId="0" applyNumberFormat="1" applyFont="1" applyFill="1" applyBorder="1" applyAlignment="1">
      <alignment horizontal="left" wrapText="1"/>
    </xf>
    <xf numFmtId="169" fontId="2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69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69" fontId="2" fillId="0" borderId="15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69" fontId="1" fillId="0" borderId="13" xfId="0" applyNumberFormat="1" applyFont="1" applyFill="1" applyBorder="1" applyAlignment="1">
      <alignment horizontal="center" vertical="center" wrapText="1"/>
    </xf>
    <xf numFmtId="169" fontId="1" fillId="0" borderId="15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0"/>
  <sheetViews>
    <sheetView tabSelected="1" zoomScale="75" zoomScaleNormal="75" zoomScalePageLayoutView="0" workbookViewId="0" topLeftCell="A4">
      <pane xSplit="2" ySplit="12" topLeftCell="C106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B148" sqref="B148:J150"/>
    </sheetView>
  </sheetViews>
  <sheetFormatPr defaultColWidth="9.00390625" defaultRowHeight="12.75"/>
  <cols>
    <col min="1" max="1" width="4.375" style="28" customWidth="1"/>
    <col min="2" max="2" width="40.125" style="28" customWidth="1"/>
    <col min="3" max="5" width="12.625" style="28" customWidth="1"/>
    <col min="6" max="6" width="13.75390625" style="28" customWidth="1"/>
    <col min="7" max="7" width="12.625" style="28" customWidth="1"/>
    <col min="8" max="8" width="12.375" style="28" customWidth="1"/>
    <col min="9" max="9" width="12.625" style="28" customWidth="1"/>
    <col min="10" max="10" width="12.125" style="28" customWidth="1"/>
    <col min="11" max="11" width="14.625" style="28" customWidth="1"/>
    <col min="12" max="12" width="38.625" style="28" customWidth="1"/>
    <col min="13" max="16384" width="9.125" style="28" customWidth="1"/>
  </cols>
  <sheetData>
    <row r="2" spans="2:10" ht="18.75">
      <c r="B2" s="60" t="s">
        <v>102</v>
      </c>
      <c r="C2" s="60"/>
      <c r="D2" s="60"/>
      <c r="E2" s="60"/>
      <c r="F2" s="60"/>
      <c r="G2" s="60"/>
      <c r="H2" s="60"/>
      <c r="I2" s="60"/>
      <c r="J2" s="60"/>
    </row>
    <row r="4" ht="24.75" customHeight="1"/>
    <row r="6" spans="2:12" ht="27" customHeight="1">
      <c r="B6" s="72" t="s">
        <v>149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9" spans="1:12" ht="37.5" customHeight="1">
      <c r="A9" s="63" t="s">
        <v>0</v>
      </c>
      <c r="B9" s="66" t="s">
        <v>5</v>
      </c>
      <c r="C9" s="61" t="s">
        <v>103</v>
      </c>
      <c r="D9" s="62"/>
      <c r="E9" s="62"/>
      <c r="F9" s="62"/>
      <c r="G9" s="69" t="s">
        <v>105</v>
      </c>
      <c r="H9" s="70"/>
      <c r="I9" s="70"/>
      <c r="J9" s="71"/>
      <c r="K9" s="76" t="s">
        <v>106</v>
      </c>
      <c r="L9" s="66" t="s">
        <v>107</v>
      </c>
    </row>
    <row r="10" spans="1:12" ht="24" customHeight="1">
      <c r="A10" s="64"/>
      <c r="B10" s="67"/>
      <c r="C10" s="63" t="s">
        <v>8</v>
      </c>
      <c r="D10" s="61" t="s">
        <v>104</v>
      </c>
      <c r="E10" s="62"/>
      <c r="F10" s="62"/>
      <c r="G10" s="79" t="s">
        <v>1</v>
      </c>
      <c r="H10" s="61" t="s">
        <v>9</v>
      </c>
      <c r="I10" s="62"/>
      <c r="J10" s="62"/>
      <c r="K10" s="77"/>
      <c r="L10" s="67"/>
    </row>
    <row r="11" spans="1:12" ht="12.75" customHeight="1">
      <c r="A11" s="64"/>
      <c r="B11" s="67"/>
      <c r="C11" s="64"/>
      <c r="D11" s="66" t="s">
        <v>4</v>
      </c>
      <c r="E11" s="66" t="s">
        <v>3</v>
      </c>
      <c r="F11" s="63" t="s">
        <v>2</v>
      </c>
      <c r="G11" s="80"/>
      <c r="H11" s="66" t="s">
        <v>4</v>
      </c>
      <c r="I11" s="66" t="s">
        <v>3</v>
      </c>
      <c r="J11" s="73" t="s">
        <v>2</v>
      </c>
      <c r="K11" s="77"/>
      <c r="L11" s="67"/>
    </row>
    <row r="12" spans="1:12" ht="4.5" customHeight="1">
      <c r="A12" s="64"/>
      <c r="B12" s="67"/>
      <c r="C12" s="64"/>
      <c r="D12" s="67"/>
      <c r="E12" s="67"/>
      <c r="F12" s="64"/>
      <c r="G12" s="80"/>
      <c r="H12" s="67"/>
      <c r="I12" s="67"/>
      <c r="J12" s="74"/>
      <c r="K12" s="77"/>
      <c r="L12" s="67"/>
    </row>
    <row r="13" spans="1:12" ht="12.75">
      <c r="A13" s="64"/>
      <c r="B13" s="67"/>
      <c r="C13" s="64"/>
      <c r="D13" s="67"/>
      <c r="E13" s="67"/>
      <c r="F13" s="64"/>
      <c r="G13" s="80"/>
      <c r="H13" s="67"/>
      <c r="I13" s="67"/>
      <c r="J13" s="74"/>
      <c r="K13" s="77"/>
      <c r="L13" s="67"/>
    </row>
    <row r="14" spans="1:12" ht="12.75">
      <c r="A14" s="64"/>
      <c r="B14" s="67"/>
      <c r="C14" s="64"/>
      <c r="D14" s="67"/>
      <c r="E14" s="67"/>
      <c r="F14" s="64"/>
      <c r="G14" s="80"/>
      <c r="H14" s="67"/>
      <c r="I14" s="67"/>
      <c r="J14" s="74"/>
      <c r="K14" s="77"/>
      <c r="L14" s="67"/>
    </row>
    <row r="15" spans="1:12" ht="12.75">
      <c r="A15" s="65"/>
      <c r="B15" s="68"/>
      <c r="C15" s="65"/>
      <c r="D15" s="68"/>
      <c r="E15" s="68"/>
      <c r="F15" s="65"/>
      <c r="G15" s="81"/>
      <c r="H15" s="68"/>
      <c r="I15" s="68"/>
      <c r="J15" s="75"/>
      <c r="K15" s="78"/>
      <c r="L15" s="68"/>
    </row>
    <row r="16" spans="1:12" ht="47.25">
      <c r="A16" s="29">
        <v>1</v>
      </c>
      <c r="B16" s="11" t="s">
        <v>6</v>
      </c>
      <c r="C16" s="13">
        <f>SUM(C17+C18+C19+C20+C21+C22+C23+C24+C25+C26)</f>
        <v>1820</v>
      </c>
      <c r="D16" s="13">
        <f>SUM(D17+D18+D19+D20+D21+D22+D23+D24+D25+D26)</f>
        <v>1820</v>
      </c>
      <c r="E16" s="13">
        <f aca="true" t="shared" si="0" ref="E16:J16">SUM(E17+E18+E19+E20+E21+E22+E23+E24+E25+E26)</f>
        <v>0</v>
      </c>
      <c r="F16" s="13">
        <f t="shared" si="0"/>
        <v>0</v>
      </c>
      <c r="G16" s="13">
        <f t="shared" si="0"/>
        <v>1809.8000000000002</v>
      </c>
      <c r="H16" s="13">
        <f t="shared" si="0"/>
        <v>1809.8000000000002</v>
      </c>
      <c r="I16" s="13">
        <f t="shared" si="0"/>
        <v>0</v>
      </c>
      <c r="J16" s="13">
        <f t="shared" si="0"/>
        <v>0</v>
      </c>
      <c r="K16" s="14">
        <f>G16/C16</f>
        <v>0.9943956043956045</v>
      </c>
      <c r="L16" s="14"/>
    </row>
    <row r="17" spans="1:12" ht="66" customHeight="1">
      <c r="A17" s="30"/>
      <c r="B17" s="19" t="s">
        <v>7</v>
      </c>
      <c r="C17" s="22">
        <v>12</v>
      </c>
      <c r="D17" s="22">
        <v>12</v>
      </c>
      <c r="E17" s="22">
        <v>0</v>
      </c>
      <c r="F17" s="22">
        <v>0</v>
      </c>
      <c r="G17" s="22">
        <v>11.4</v>
      </c>
      <c r="H17" s="22">
        <v>11.4</v>
      </c>
      <c r="I17" s="22">
        <v>0</v>
      </c>
      <c r="J17" s="22">
        <v>0</v>
      </c>
      <c r="K17" s="18"/>
      <c r="L17" s="31"/>
    </row>
    <row r="18" spans="1:12" ht="39" customHeight="1">
      <c r="A18" s="30"/>
      <c r="B18" s="19" t="s">
        <v>10</v>
      </c>
      <c r="C18" s="22">
        <v>1</v>
      </c>
      <c r="D18" s="22">
        <v>1</v>
      </c>
      <c r="E18" s="22">
        <v>0</v>
      </c>
      <c r="F18" s="22">
        <v>0</v>
      </c>
      <c r="G18" s="22">
        <v>0.7</v>
      </c>
      <c r="H18" s="22">
        <v>0.7</v>
      </c>
      <c r="I18" s="22">
        <v>0</v>
      </c>
      <c r="J18" s="22">
        <v>0</v>
      </c>
      <c r="K18" s="18"/>
      <c r="L18" s="31"/>
    </row>
    <row r="19" spans="1:12" ht="57" customHeight="1">
      <c r="A19" s="30"/>
      <c r="B19" s="19" t="s">
        <v>150</v>
      </c>
      <c r="C19" s="22">
        <v>70</v>
      </c>
      <c r="D19" s="22">
        <v>70</v>
      </c>
      <c r="E19" s="22">
        <v>0</v>
      </c>
      <c r="F19" s="22">
        <v>0</v>
      </c>
      <c r="G19" s="22">
        <v>70</v>
      </c>
      <c r="H19" s="22">
        <v>70</v>
      </c>
      <c r="I19" s="22">
        <v>0</v>
      </c>
      <c r="J19" s="22">
        <v>0</v>
      </c>
      <c r="K19" s="18"/>
      <c r="L19" s="32"/>
    </row>
    <row r="20" spans="1:14" ht="53.25" customHeight="1">
      <c r="A20" s="30"/>
      <c r="B20" s="19" t="s">
        <v>11</v>
      </c>
      <c r="C20" s="22">
        <v>480</v>
      </c>
      <c r="D20" s="22">
        <v>480</v>
      </c>
      <c r="E20" s="22">
        <v>0</v>
      </c>
      <c r="F20" s="22">
        <v>0</v>
      </c>
      <c r="G20" s="22">
        <v>480</v>
      </c>
      <c r="H20" s="22">
        <v>480</v>
      </c>
      <c r="I20" s="22">
        <v>0</v>
      </c>
      <c r="J20" s="22">
        <v>0</v>
      </c>
      <c r="K20" s="18"/>
      <c r="L20" s="32"/>
      <c r="N20" s="28" t="s">
        <v>101</v>
      </c>
    </row>
    <row r="21" spans="1:12" ht="47.25">
      <c r="A21" s="30"/>
      <c r="B21" s="19" t="s">
        <v>12</v>
      </c>
      <c r="C21" s="22">
        <v>73</v>
      </c>
      <c r="D21" s="22">
        <v>73</v>
      </c>
      <c r="E21" s="22">
        <v>0</v>
      </c>
      <c r="F21" s="22">
        <v>0</v>
      </c>
      <c r="G21" s="22">
        <v>72.7</v>
      </c>
      <c r="H21" s="22">
        <v>72.7</v>
      </c>
      <c r="I21" s="22">
        <v>0</v>
      </c>
      <c r="J21" s="22">
        <v>0</v>
      </c>
      <c r="K21" s="18"/>
      <c r="L21" s="33"/>
    </row>
    <row r="22" spans="1:12" ht="45" customHeight="1">
      <c r="A22" s="30"/>
      <c r="B22" s="19" t="s">
        <v>128</v>
      </c>
      <c r="C22" s="22">
        <v>26</v>
      </c>
      <c r="D22" s="22">
        <v>26</v>
      </c>
      <c r="E22" s="22">
        <v>0</v>
      </c>
      <c r="F22" s="22">
        <v>0</v>
      </c>
      <c r="G22" s="22">
        <v>26</v>
      </c>
      <c r="H22" s="22">
        <v>26</v>
      </c>
      <c r="I22" s="22">
        <v>0</v>
      </c>
      <c r="J22" s="22">
        <v>0</v>
      </c>
      <c r="K22" s="18"/>
      <c r="L22" s="32"/>
    </row>
    <row r="23" spans="1:12" ht="31.5">
      <c r="A23" s="30"/>
      <c r="B23" s="19" t="s">
        <v>129</v>
      </c>
      <c r="C23" s="22">
        <v>34</v>
      </c>
      <c r="D23" s="22">
        <v>34</v>
      </c>
      <c r="E23" s="22">
        <v>0</v>
      </c>
      <c r="F23" s="22">
        <v>0</v>
      </c>
      <c r="G23" s="22">
        <v>34</v>
      </c>
      <c r="H23" s="22">
        <v>34</v>
      </c>
      <c r="I23" s="22">
        <v>0</v>
      </c>
      <c r="J23" s="22">
        <v>0</v>
      </c>
      <c r="K23" s="18"/>
      <c r="L23" s="32"/>
    </row>
    <row r="24" spans="1:12" ht="65.25" customHeight="1">
      <c r="A24" s="30"/>
      <c r="B24" s="19" t="s">
        <v>13</v>
      </c>
      <c r="C24" s="22">
        <v>786</v>
      </c>
      <c r="D24" s="22">
        <v>786</v>
      </c>
      <c r="E24" s="22">
        <v>0</v>
      </c>
      <c r="F24" s="22">
        <v>0</v>
      </c>
      <c r="G24" s="22">
        <v>779.6</v>
      </c>
      <c r="H24" s="22">
        <v>779.6</v>
      </c>
      <c r="I24" s="22">
        <v>0</v>
      </c>
      <c r="J24" s="22">
        <v>0</v>
      </c>
      <c r="K24" s="18"/>
      <c r="L24" s="32"/>
    </row>
    <row r="25" spans="1:12" ht="21" customHeight="1">
      <c r="A25" s="30"/>
      <c r="B25" s="19" t="s">
        <v>14</v>
      </c>
      <c r="C25" s="22">
        <v>38</v>
      </c>
      <c r="D25" s="22">
        <v>38</v>
      </c>
      <c r="E25" s="22">
        <v>0</v>
      </c>
      <c r="F25" s="22">
        <v>0</v>
      </c>
      <c r="G25" s="22">
        <v>35.4</v>
      </c>
      <c r="H25" s="22">
        <v>35.4</v>
      </c>
      <c r="I25" s="22">
        <v>0</v>
      </c>
      <c r="J25" s="22">
        <v>0</v>
      </c>
      <c r="K25" s="18"/>
      <c r="L25" s="32"/>
    </row>
    <row r="26" spans="1:12" ht="63.75" customHeight="1">
      <c r="A26" s="30"/>
      <c r="B26" s="19" t="s">
        <v>131</v>
      </c>
      <c r="C26" s="22">
        <v>300</v>
      </c>
      <c r="D26" s="22">
        <v>300</v>
      </c>
      <c r="E26" s="22">
        <v>0</v>
      </c>
      <c r="F26" s="22">
        <v>0</v>
      </c>
      <c r="G26" s="22">
        <v>300</v>
      </c>
      <c r="H26" s="22">
        <v>300</v>
      </c>
      <c r="I26" s="22">
        <v>0</v>
      </c>
      <c r="J26" s="22">
        <v>0</v>
      </c>
      <c r="K26" s="18"/>
      <c r="L26" s="32"/>
    </row>
    <row r="27" spans="1:12" ht="47.25">
      <c r="A27" s="29">
        <v>2</v>
      </c>
      <c r="B27" s="12" t="s">
        <v>15</v>
      </c>
      <c r="C27" s="13">
        <f>SUM(C28+C29+C30+C31+C32+C33+C34+C35+C36+C37)</f>
        <v>104417.8</v>
      </c>
      <c r="D27" s="13">
        <f aca="true" t="shared" si="1" ref="D27:J27">SUM(D28+D29+D30+D31+D32+D33+D34+D35+D36+D37)</f>
        <v>18017.8</v>
      </c>
      <c r="E27" s="13">
        <f t="shared" si="1"/>
        <v>86400</v>
      </c>
      <c r="F27" s="13">
        <f t="shared" si="1"/>
        <v>0</v>
      </c>
      <c r="G27" s="13">
        <f t="shared" si="1"/>
        <v>74494.5</v>
      </c>
      <c r="H27" s="13">
        <f t="shared" si="1"/>
        <v>14923</v>
      </c>
      <c r="I27" s="13">
        <f t="shared" si="1"/>
        <v>59571.5</v>
      </c>
      <c r="J27" s="13">
        <f t="shared" si="1"/>
        <v>0</v>
      </c>
      <c r="K27" s="14">
        <f>G27/C27</f>
        <v>0.7134272126016828</v>
      </c>
      <c r="L27" s="34"/>
    </row>
    <row r="28" spans="1:12" ht="69.75" customHeight="1">
      <c r="A28" s="30"/>
      <c r="B28" s="19" t="s">
        <v>16</v>
      </c>
      <c r="C28" s="22">
        <v>40</v>
      </c>
      <c r="D28" s="22">
        <v>40</v>
      </c>
      <c r="E28" s="22">
        <v>0</v>
      </c>
      <c r="F28" s="22">
        <v>0</v>
      </c>
      <c r="G28" s="22">
        <v>37.3</v>
      </c>
      <c r="H28" s="22">
        <v>37.3</v>
      </c>
      <c r="I28" s="22">
        <v>0</v>
      </c>
      <c r="J28" s="22">
        <v>0</v>
      </c>
      <c r="K28" s="18"/>
      <c r="L28" s="32"/>
    </row>
    <row r="29" spans="1:12" ht="126.75" customHeight="1">
      <c r="A29" s="30"/>
      <c r="B29" s="19" t="s">
        <v>17</v>
      </c>
      <c r="C29" s="22">
        <v>57</v>
      </c>
      <c r="D29" s="22">
        <v>57</v>
      </c>
      <c r="E29" s="22">
        <v>0</v>
      </c>
      <c r="F29" s="22">
        <v>0</v>
      </c>
      <c r="G29" s="22">
        <v>57</v>
      </c>
      <c r="H29" s="22">
        <v>57</v>
      </c>
      <c r="I29" s="22">
        <v>0</v>
      </c>
      <c r="J29" s="22">
        <v>0</v>
      </c>
      <c r="K29" s="18"/>
      <c r="L29" s="35"/>
    </row>
    <row r="30" spans="1:12" ht="64.5" customHeight="1">
      <c r="A30" s="30"/>
      <c r="B30" s="19" t="s">
        <v>18</v>
      </c>
      <c r="C30" s="22">
        <v>80</v>
      </c>
      <c r="D30" s="22">
        <v>80</v>
      </c>
      <c r="E30" s="22">
        <v>0</v>
      </c>
      <c r="F30" s="22">
        <v>0</v>
      </c>
      <c r="G30" s="22">
        <v>80</v>
      </c>
      <c r="H30" s="22">
        <v>80</v>
      </c>
      <c r="I30" s="22">
        <v>0</v>
      </c>
      <c r="J30" s="22">
        <v>0</v>
      </c>
      <c r="K30" s="18"/>
      <c r="L30" s="32"/>
    </row>
    <row r="31" spans="1:12" ht="53.25" customHeight="1">
      <c r="A31" s="30"/>
      <c r="B31" s="19" t="s">
        <v>19</v>
      </c>
      <c r="C31" s="22">
        <v>150</v>
      </c>
      <c r="D31" s="22">
        <v>150</v>
      </c>
      <c r="E31" s="22">
        <v>0</v>
      </c>
      <c r="F31" s="22">
        <v>0</v>
      </c>
      <c r="G31" s="22">
        <v>150</v>
      </c>
      <c r="H31" s="22">
        <v>150</v>
      </c>
      <c r="I31" s="22">
        <v>0</v>
      </c>
      <c r="J31" s="22">
        <v>0</v>
      </c>
      <c r="K31" s="18"/>
      <c r="L31" s="32"/>
    </row>
    <row r="32" spans="1:12" ht="81" customHeight="1">
      <c r="A32" s="30"/>
      <c r="B32" s="19" t="s">
        <v>20</v>
      </c>
      <c r="C32" s="22">
        <v>500</v>
      </c>
      <c r="D32" s="22">
        <v>500</v>
      </c>
      <c r="E32" s="22">
        <v>0</v>
      </c>
      <c r="F32" s="22">
        <v>0</v>
      </c>
      <c r="G32" s="22">
        <v>448.1</v>
      </c>
      <c r="H32" s="22">
        <v>448.1</v>
      </c>
      <c r="I32" s="22">
        <v>0</v>
      </c>
      <c r="J32" s="22">
        <v>0</v>
      </c>
      <c r="K32" s="18"/>
      <c r="L32" s="32"/>
    </row>
    <row r="33" spans="1:12" ht="51" customHeight="1">
      <c r="A33" s="30"/>
      <c r="B33" s="19" t="s">
        <v>21</v>
      </c>
      <c r="C33" s="22">
        <v>25</v>
      </c>
      <c r="D33" s="22">
        <v>25</v>
      </c>
      <c r="E33" s="22">
        <v>0</v>
      </c>
      <c r="F33" s="22">
        <v>0</v>
      </c>
      <c r="G33" s="22">
        <v>25</v>
      </c>
      <c r="H33" s="22">
        <v>25</v>
      </c>
      <c r="I33" s="22">
        <v>0</v>
      </c>
      <c r="J33" s="22">
        <v>0</v>
      </c>
      <c r="K33" s="18"/>
      <c r="L33" s="32"/>
    </row>
    <row r="34" spans="1:12" ht="87.75" customHeight="1">
      <c r="A34" s="30"/>
      <c r="B34" s="19" t="s">
        <v>22</v>
      </c>
      <c r="C34" s="22">
        <v>50</v>
      </c>
      <c r="D34" s="22">
        <v>50</v>
      </c>
      <c r="E34" s="22">
        <v>0</v>
      </c>
      <c r="F34" s="22">
        <v>0</v>
      </c>
      <c r="G34" s="22">
        <v>50</v>
      </c>
      <c r="H34" s="22">
        <v>50</v>
      </c>
      <c r="I34" s="22">
        <v>0</v>
      </c>
      <c r="J34" s="22">
        <v>0</v>
      </c>
      <c r="K34" s="18"/>
      <c r="L34" s="32"/>
    </row>
    <row r="35" spans="1:12" ht="46.5" customHeight="1">
      <c r="A35" s="30"/>
      <c r="B35" s="19" t="s">
        <v>23</v>
      </c>
      <c r="C35" s="22">
        <v>9.6</v>
      </c>
      <c r="D35" s="22">
        <v>9.6</v>
      </c>
      <c r="E35" s="22">
        <v>0</v>
      </c>
      <c r="F35" s="22">
        <v>0</v>
      </c>
      <c r="G35" s="22">
        <v>9.6</v>
      </c>
      <c r="H35" s="22">
        <v>9.6</v>
      </c>
      <c r="I35" s="22">
        <v>0</v>
      </c>
      <c r="J35" s="22">
        <v>0</v>
      </c>
      <c r="K35" s="18"/>
      <c r="L35" s="32"/>
    </row>
    <row r="36" spans="1:14" ht="28.5" customHeight="1">
      <c r="A36" s="30"/>
      <c r="B36" s="19" t="s">
        <v>100</v>
      </c>
      <c r="C36" s="22">
        <v>100175</v>
      </c>
      <c r="D36" s="22">
        <v>13775</v>
      </c>
      <c r="E36" s="22">
        <v>86400</v>
      </c>
      <c r="F36" s="22">
        <v>0</v>
      </c>
      <c r="G36" s="22">
        <v>72058.6</v>
      </c>
      <c r="H36" s="22">
        <v>12487.1</v>
      </c>
      <c r="I36" s="22">
        <v>59571.5</v>
      </c>
      <c r="J36" s="22">
        <v>0</v>
      </c>
      <c r="K36" s="18"/>
      <c r="L36" s="35"/>
      <c r="N36" s="52">
        <f>SUM(H36:I36)</f>
        <v>72058.6</v>
      </c>
    </row>
    <row r="37" spans="1:12" ht="53.25" customHeight="1">
      <c r="A37" s="30"/>
      <c r="B37" s="19" t="s">
        <v>132</v>
      </c>
      <c r="C37" s="22">
        <v>3331.2</v>
      </c>
      <c r="D37" s="22">
        <v>3331.2</v>
      </c>
      <c r="E37" s="22">
        <v>0</v>
      </c>
      <c r="F37" s="22">
        <v>0</v>
      </c>
      <c r="G37" s="22">
        <v>1578.9</v>
      </c>
      <c r="H37" s="22">
        <v>1578.9</v>
      </c>
      <c r="I37" s="22">
        <v>0</v>
      </c>
      <c r="J37" s="22">
        <v>0</v>
      </c>
      <c r="K37" s="18"/>
      <c r="L37" s="35"/>
    </row>
    <row r="38" spans="1:12" ht="22.5" customHeight="1">
      <c r="A38" s="29">
        <v>3</v>
      </c>
      <c r="B38" s="12" t="s">
        <v>24</v>
      </c>
      <c r="C38" s="13">
        <f aca="true" t="shared" si="2" ref="C38:J38">SUM(C39+C45+C48+C54)</f>
        <v>2131</v>
      </c>
      <c r="D38" s="13">
        <f t="shared" si="2"/>
        <v>2131</v>
      </c>
      <c r="E38" s="13">
        <f t="shared" si="2"/>
        <v>0</v>
      </c>
      <c r="F38" s="13">
        <f t="shared" si="2"/>
        <v>0</v>
      </c>
      <c r="G38" s="13">
        <f t="shared" si="2"/>
        <v>282.59999999999997</v>
      </c>
      <c r="H38" s="13">
        <f t="shared" si="2"/>
        <v>282.59999999999997</v>
      </c>
      <c r="I38" s="13">
        <f t="shared" si="2"/>
        <v>0</v>
      </c>
      <c r="J38" s="13">
        <f t="shared" si="2"/>
        <v>0</v>
      </c>
      <c r="K38" s="14">
        <f>G38/C38</f>
        <v>0.13261379633974657</v>
      </c>
      <c r="L38" s="34"/>
    </row>
    <row r="39" spans="1:12" ht="47.25">
      <c r="A39" s="36" t="s">
        <v>25</v>
      </c>
      <c r="B39" s="11" t="s">
        <v>26</v>
      </c>
      <c r="C39" s="22">
        <f>SUM(C40+C41+C42+C43+C44)</f>
        <v>230</v>
      </c>
      <c r="D39" s="22">
        <f aca="true" t="shared" si="3" ref="D39:J39">SUM(D40+D41+D42+D43+D44)</f>
        <v>230</v>
      </c>
      <c r="E39" s="22">
        <f t="shared" si="3"/>
        <v>0</v>
      </c>
      <c r="F39" s="22">
        <f t="shared" si="3"/>
        <v>0</v>
      </c>
      <c r="G39" s="22">
        <f t="shared" si="3"/>
        <v>179</v>
      </c>
      <c r="H39" s="22">
        <f t="shared" si="3"/>
        <v>179</v>
      </c>
      <c r="I39" s="22">
        <f t="shared" si="3"/>
        <v>0</v>
      </c>
      <c r="J39" s="22">
        <f t="shared" si="3"/>
        <v>0</v>
      </c>
      <c r="K39" s="18"/>
      <c r="L39" s="32"/>
    </row>
    <row r="40" spans="1:12" ht="47.25">
      <c r="A40" s="30"/>
      <c r="B40" s="19" t="s">
        <v>27</v>
      </c>
      <c r="C40" s="23">
        <v>2.2</v>
      </c>
      <c r="D40" s="23">
        <v>2.2</v>
      </c>
      <c r="E40" s="23">
        <v>0</v>
      </c>
      <c r="F40" s="23">
        <v>0</v>
      </c>
      <c r="G40" s="23">
        <v>1.1</v>
      </c>
      <c r="H40" s="23">
        <v>1.1</v>
      </c>
      <c r="I40" s="23">
        <v>0</v>
      </c>
      <c r="J40" s="23">
        <v>0</v>
      </c>
      <c r="K40" s="18"/>
      <c r="L40" s="35"/>
    </row>
    <row r="41" spans="1:12" ht="161.25" customHeight="1">
      <c r="A41" s="30"/>
      <c r="B41" s="37" t="s">
        <v>29</v>
      </c>
      <c r="C41" s="23">
        <v>2.2</v>
      </c>
      <c r="D41" s="23">
        <v>2.2</v>
      </c>
      <c r="E41" s="23">
        <v>0</v>
      </c>
      <c r="F41" s="23">
        <v>0</v>
      </c>
      <c r="G41" s="23">
        <v>1.1</v>
      </c>
      <c r="H41" s="23">
        <v>1.1</v>
      </c>
      <c r="I41" s="23">
        <v>0</v>
      </c>
      <c r="J41" s="23">
        <v>0</v>
      </c>
      <c r="K41" s="18"/>
      <c r="L41" s="35"/>
    </row>
    <row r="42" spans="1:12" ht="177.75" customHeight="1">
      <c r="A42" s="30"/>
      <c r="B42" s="19" t="s">
        <v>28</v>
      </c>
      <c r="C42" s="23">
        <v>2.2</v>
      </c>
      <c r="D42" s="23">
        <v>2.2</v>
      </c>
      <c r="E42" s="23">
        <v>0</v>
      </c>
      <c r="F42" s="23">
        <v>0</v>
      </c>
      <c r="G42" s="23">
        <v>1.1</v>
      </c>
      <c r="H42" s="23">
        <v>1.1</v>
      </c>
      <c r="I42" s="23">
        <v>0</v>
      </c>
      <c r="J42" s="23">
        <v>0</v>
      </c>
      <c r="K42" s="18"/>
      <c r="L42" s="35"/>
    </row>
    <row r="43" spans="1:12" ht="56.25" customHeight="1">
      <c r="A43" s="30"/>
      <c r="B43" s="37" t="s">
        <v>30</v>
      </c>
      <c r="C43" s="23">
        <v>173.4</v>
      </c>
      <c r="D43" s="23">
        <v>173.4</v>
      </c>
      <c r="E43" s="23">
        <v>0</v>
      </c>
      <c r="F43" s="23">
        <v>0</v>
      </c>
      <c r="G43" s="23">
        <v>125.7</v>
      </c>
      <c r="H43" s="23">
        <v>125.7</v>
      </c>
      <c r="I43" s="23">
        <v>0</v>
      </c>
      <c r="J43" s="23">
        <v>0</v>
      </c>
      <c r="K43" s="18"/>
      <c r="L43" s="32"/>
    </row>
    <row r="44" spans="1:12" ht="34.5" customHeight="1">
      <c r="A44" s="30"/>
      <c r="B44" s="19" t="s">
        <v>31</v>
      </c>
      <c r="C44" s="23">
        <v>50</v>
      </c>
      <c r="D44" s="23">
        <v>50</v>
      </c>
      <c r="E44" s="23">
        <v>0</v>
      </c>
      <c r="F44" s="23">
        <v>0</v>
      </c>
      <c r="G44" s="23">
        <v>50</v>
      </c>
      <c r="H44" s="23">
        <v>50</v>
      </c>
      <c r="I44" s="23">
        <v>0</v>
      </c>
      <c r="J44" s="23">
        <v>0</v>
      </c>
      <c r="K44" s="18"/>
      <c r="L44" s="32"/>
    </row>
    <row r="45" spans="1:12" ht="47.25" customHeight="1">
      <c r="A45" s="36" t="s">
        <v>32</v>
      </c>
      <c r="B45" s="11" t="s">
        <v>33</v>
      </c>
      <c r="C45" s="22">
        <f>SUM(C46+C47)</f>
        <v>60</v>
      </c>
      <c r="D45" s="22">
        <f>SUM(D46+D47)</f>
        <v>60</v>
      </c>
      <c r="E45" s="22">
        <f aca="true" t="shared" si="4" ref="E45:J45">SUM(E46+E47)</f>
        <v>0</v>
      </c>
      <c r="F45" s="22">
        <f t="shared" si="4"/>
        <v>0</v>
      </c>
      <c r="G45" s="22">
        <f t="shared" si="4"/>
        <v>29.6</v>
      </c>
      <c r="H45" s="22">
        <f t="shared" si="4"/>
        <v>29.6</v>
      </c>
      <c r="I45" s="22">
        <f t="shared" si="4"/>
        <v>0</v>
      </c>
      <c r="J45" s="22">
        <f t="shared" si="4"/>
        <v>0</v>
      </c>
      <c r="K45" s="18"/>
      <c r="L45" s="14"/>
    </row>
    <row r="46" spans="1:12" ht="50.25" customHeight="1">
      <c r="A46" s="30"/>
      <c r="B46" s="19" t="s">
        <v>34</v>
      </c>
      <c r="C46" s="23">
        <v>30</v>
      </c>
      <c r="D46" s="23">
        <v>30</v>
      </c>
      <c r="E46" s="23">
        <v>0</v>
      </c>
      <c r="F46" s="23">
        <v>0</v>
      </c>
      <c r="G46" s="23">
        <v>14.8</v>
      </c>
      <c r="H46" s="23">
        <v>14.8</v>
      </c>
      <c r="I46" s="23">
        <v>0</v>
      </c>
      <c r="J46" s="23">
        <v>0</v>
      </c>
      <c r="K46" s="18"/>
      <c r="L46" s="35"/>
    </row>
    <row r="47" spans="1:12" ht="78.75">
      <c r="A47" s="30"/>
      <c r="B47" s="37" t="s">
        <v>35</v>
      </c>
      <c r="C47" s="23">
        <v>30</v>
      </c>
      <c r="D47" s="23">
        <v>30</v>
      </c>
      <c r="E47" s="23">
        <v>0</v>
      </c>
      <c r="F47" s="23">
        <v>0</v>
      </c>
      <c r="G47" s="23">
        <v>14.8</v>
      </c>
      <c r="H47" s="23">
        <v>14.8</v>
      </c>
      <c r="I47" s="23">
        <v>0</v>
      </c>
      <c r="J47" s="23">
        <v>0</v>
      </c>
      <c r="K47" s="18"/>
      <c r="L47" s="35"/>
    </row>
    <row r="48" spans="1:12" ht="63">
      <c r="A48" s="36" t="s">
        <v>36</v>
      </c>
      <c r="B48" s="38" t="s">
        <v>37</v>
      </c>
      <c r="C48" s="22">
        <f>SUM(C49+C50+C51+C52+C53)</f>
        <v>1756</v>
      </c>
      <c r="D48" s="22">
        <f>SUM(D49+D50+D51+D52+D53)</f>
        <v>1756</v>
      </c>
      <c r="E48" s="22">
        <f aca="true" t="shared" si="5" ref="E48:J48">SUM(E49+E50+E51+E52+E53)</f>
        <v>0</v>
      </c>
      <c r="F48" s="22">
        <f t="shared" si="5"/>
        <v>0</v>
      </c>
      <c r="G48" s="22">
        <f t="shared" si="5"/>
        <v>42.1</v>
      </c>
      <c r="H48" s="22">
        <f t="shared" si="5"/>
        <v>42.1</v>
      </c>
      <c r="I48" s="22">
        <f t="shared" si="5"/>
        <v>0</v>
      </c>
      <c r="J48" s="22">
        <f t="shared" si="5"/>
        <v>0</v>
      </c>
      <c r="K48" s="18"/>
      <c r="L48" s="32"/>
    </row>
    <row r="49" spans="1:12" ht="73.5" customHeight="1">
      <c r="A49" s="39"/>
      <c r="B49" s="40" t="s">
        <v>38</v>
      </c>
      <c r="C49" s="24">
        <v>100</v>
      </c>
      <c r="D49" s="23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18"/>
      <c r="L49" s="35"/>
    </row>
    <row r="50" spans="1:12" ht="94.5" customHeight="1">
      <c r="A50" s="30"/>
      <c r="B50" s="19" t="s">
        <v>39</v>
      </c>
      <c r="C50" s="23">
        <v>800</v>
      </c>
      <c r="D50" s="23">
        <v>800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18"/>
      <c r="L50" s="35"/>
    </row>
    <row r="51" spans="1:12" ht="72.75" customHeight="1">
      <c r="A51" s="30"/>
      <c r="B51" s="19" t="s">
        <v>40</v>
      </c>
      <c r="C51" s="23">
        <v>56</v>
      </c>
      <c r="D51" s="25">
        <v>56</v>
      </c>
      <c r="E51" s="23">
        <v>0</v>
      </c>
      <c r="F51" s="23">
        <v>0</v>
      </c>
      <c r="G51" s="23">
        <v>7.6</v>
      </c>
      <c r="H51" s="23">
        <v>7.6</v>
      </c>
      <c r="I51" s="23">
        <v>0</v>
      </c>
      <c r="J51" s="23">
        <v>0</v>
      </c>
      <c r="K51" s="18"/>
      <c r="L51" s="35"/>
    </row>
    <row r="52" spans="1:12" ht="98.25" customHeight="1">
      <c r="A52" s="30"/>
      <c r="B52" s="37" t="s">
        <v>41</v>
      </c>
      <c r="C52" s="23">
        <v>700</v>
      </c>
      <c r="D52" s="23">
        <v>700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18"/>
      <c r="L52" s="35"/>
    </row>
    <row r="53" spans="1:12" ht="47.25">
      <c r="A53" s="39"/>
      <c r="B53" s="40" t="s">
        <v>42</v>
      </c>
      <c r="C53" s="24">
        <v>100</v>
      </c>
      <c r="D53" s="23">
        <v>100</v>
      </c>
      <c r="E53" s="23">
        <v>0</v>
      </c>
      <c r="F53" s="23">
        <v>0</v>
      </c>
      <c r="G53" s="23">
        <v>34.5</v>
      </c>
      <c r="H53" s="23">
        <v>34.5</v>
      </c>
      <c r="I53" s="23">
        <v>0</v>
      </c>
      <c r="J53" s="23">
        <v>0</v>
      </c>
      <c r="K53" s="18"/>
      <c r="L53" s="35"/>
    </row>
    <row r="54" spans="1:12" ht="80.25" customHeight="1">
      <c r="A54" s="36" t="s">
        <v>43</v>
      </c>
      <c r="B54" s="41" t="s">
        <v>108</v>
      </c>
      <c r="C54" s="22">
        <f>SUM(C55+C56+C57+C58)</f>
        <v>85</v>
      </c>
      <c r="D54" s="22">
        <f aca="true" t="shared" si="6" ref="D54:J54">SUM(D55+D56+D57+D58)</f>
        <v>85</v>
      </c>
      <c r="E54" s="22">
        <f t="shared" si="6"/>
        <v>0</v>
      </c>
      <c r="F54" s="22">
        <f t="shared" si="6"/>
        <v>0</v>
      </c>
      <c r="G54" s="22">
        <f t="shared" si="6"/>
        <v>31.900000000000002</v>
      </c>
      <c r="H54" s="22">
        <f t="shared" si="6"/>
        <v>31.900000000000002</v>
      </c>
      <c r="I54" s="22">
        <f t="shared" si="6"/>
        <v>0</v>
      </c>
      <c r="J54" s="22">
        <f t="shared" si="6"/>
        <v>0</v>
      </c>
      <c r="K54" s="18"/>
      <c r="L54" s="32"/>
    </row>
    <row r="55" spans="1:12" ht="80.25" customHeight="1">
      <c r="A55" s="36"/>
      <c r="B55" s="19" t="s">
        <v>109</v>
      </c>
      <c r="C55" s="22">
        <v>10</v>
      </c>
      <c r="D55" s="22">
        <v>10</v>
      </c>
      <c r="E55" s="22">
        <v>0</v>
      </c>
      <c r="F55" s="22">
        <v>0</v>
      </c>
      <c r="G55" s="22">
        <v>4.9</v>
      </c>
      <c r="H55" s="22">
        <v>4.9</v>
      </c>
      <c r="I55" s="22">
        <v>0</v>
      </c>
      <c r="J55" s="22">
        <v>0</v>
      </c>
      <c r="K55" s="18"/>
      <c r="L55" s="35"/>
    </row>
    <row r="56" spans="1:12" ht="69" customHeight="1">
      <c r="A56" s="30"/>
      <c r="B56" s="19" t="s">
        <v>44</v>
      </c>
      <c r="C56" s="23">
        <v>35</v>
      </c>
      <c r="D56" s="23">
        <v>35</v>
      </c>
      <c r="E56" s="23">
        <v>0</v>
      </c>
      <c r="F56" s="23">
        <v>0</v>
      </c>
      <c r="G56" s="23">
        <v>17.2</v>
      </c>
      <c r="H56" s="23">
        <v>17.2</v>
      </c>
      <c r="I56" s="23">
        <v>0</v>
      </c>
      <c r="J56" s="23">
        <v>0</v>
      </c>
      <c r="K56" s="18"/>
      <c r="L56" s="35"/>
    </row>
    <row r="57" spans="1:12" ht="66" customHeight="1">
      <c r="A57" s="30"/>
      <c r="B57" s="37" t="s">
        <v>45</v>
      </c>
      <c r="C57" s="23">
        <v>20</v>
      </c>
      <c r="D57" s="23">
        <v>20</v>
      </c>
      <c r="E57" s="23">
        <v>0</v>
      </c>
      <c r="F57" s="23">
        <v>0</v>
      </c>
      <c r="G57" s="23">
        <v>9.8</v>
      </c>
      <c r="H57" s="23">
        <v>9.8</v>
      </c>
      <c r="I57" s="23">
        <v>0</v>
      </c>
      <c r="J57" s="23">
        <v>0</v>
      </c>
      <c r="K57" s="18"/>
      <c r="L57" s="35"/>
    </row>
    <row r="58" spans="1:12" ht="120.75" customHeight="1">
      <c r="A58" s="30"/>
      <c r="B58" s="19" t="s">
        <v>145</v>
      </c>
      <c r="C58" s="23">
        <v>20</v>
      </c>
      <c r="D58" s="23">
        <v>20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18"/>
      <c r="L58" s="35"/>
    </row>
    <row r="59" spans="1:12" ht="15.75">
      <c r="A59" s="29">
        <v>4</v>
      </c>
      <c r="B59" s="12" t="s">
        <v>46</v>
      </c>
      <c r="C59" s="13">
        <f>SUM(C60+C61)</f>
        <v>340</v>
      </c>
      <c r="D59" s="13">
        <f aca="true" t="shared" si="7" ref="D59:J59">SUM(D60+D61)</f>
        <v>340</v>
      </c>
      <c r="E59" s="13">
        <f t="shared" si="7"/>
        <v>0</v>
      </c>
      <c r="F59" s="13">
        <f t="shared" si="7"/>
        <v>0</v>
      </c>
      <c r="G59" s="13">
        <f t="shared" si="7"/>
        <v>327.1</v>
      </c>
      <c r="H59" s="13">
        <f t="shared" si="7"/>
        <v>327.1</v>
      </c>
      <c r="I59" s="13">
        <f t="shared" si="7"/>
        <v>0</v>
      </c>
      <c r="J59" s="13">
        <f t="shared" si="7"/>
        <v>0</v>
      </c>
      <c r="K59" s="14">
        <f>G59/C59</f>
        <v>0.9620588235294119</v>
      </c>
      <c r="L59" s="32"/>
    </row>
    <row r="60" spans="1:12" ht="78.75">
      <c r="A60" s="30"/>
      <c r="B60" s="19" t="s">
        <v>47</v>
      </c>
      <c r="C60" s="22">
        <v>135</v>
      </c>
      <c r="D60" s="22">
        <v>135</v>
      </c>
      <c r="E60" s="22">
        <v>0</v>
      </c>
      <c r="F60" s="22">
        <v>0</v>
      </c>
      <c r="G60" s="22">
        <v>129.9</v>
      </c>
      <c r="H60" s="22">
        <v>129.9</v>
      </c>
      <c r="I60" s="22">
        <v>0</v>
      </c>
      <c r="J60" s="22">
        <v>0</v>
      </c>
      <c r="K60" s="18"/>
      <c r="L60" s="35"/>
    </row>
    <row r="61" spans="1:12" ht="114.75" customHeight="1">
      <c r="A61" s="30"/>
      <c r="B61" s="19" t="s">
        <v>48</v>
      </c>
      <c r="C61" s="22">
        <v>205</v>
      </c>
      <c r="D61" s="22">
        <v>205</v>
      </c>
      <c r="E61" s="22">
        <v>0</v>
      </c>
      <c r="F61" s="22">
        <v>0</v>
      </c>
      <c r="G61" s="22">
        <v>197.2</v>
      </c>
      <c r="H61" s="22">
        <v>197.2</v>
      </c>
      <c r="I61" s="22">
        <v>0</v>
      </c>
      <c r="J61" s="22">
        <v>0</v>
      </c>
      <c r="K61" s="18"/>
      <c r="L61" s="35"/>
    </row>
    <row r="62" spans="1:12" ht="47.25">
      <c r="A62" s="29">
        <v>5</v>
      </c>
      <c r="B62" s="12" t="s">
        <v>49</v>
      </c>
      <c r="C62" s="13">
        <f>SUM(C63+C64)</f>
        <v>1458.655</v>
      </c>
      <c r="D62" s="13">
        <f aca="true" t="shared" si="8" ref="D62:J62">SUM(D63+D64)</f>
        <v>1278.955</v>
      </c>
      <c r="E62" s="13">
        <f t="shared" si="8"/>
        <v>179.7</v>
      </c>
      <c r="F62" s="13">
        <f t="shared" si="8"/>
        <v>0</v>
      </c>
      <c r="G62" s="13">
        <f t="shared" si="8"/>
        <v>1458.7</v>
      </c>
      <c r="H62" s="13">
        <f t="shared" si="8"/>
        <v>1279</v>
      </c>
      <c r="I62" s="13">
        <f t="shared" si="8"/>
        <v>179.7</v>
      </c>
      <c r="J62" s="13">
        <f t="shared" si="8"/>
        <v>0</v>
      </c>
      <c r="K62" s="14">
        <f>G62/C62</f>
        <v>1.000030850338154</v>
      </c>
      <c r="L62" s="34"/>
    </row>
    <row r="63" spans="1:12" ht="102.75" customHeight="1">
      <c r="A63" s="30"/>
      <c r="B63" s="19" t="s">
        <v>138</v>
      </c>
      <c r="C63" s="22">
        <v>1422.655</v>
      </c>
      <c r="D63" s="22">
        <v>1242.955</v>
      </c>
      <c r="E63" s="22">
        <v>179.7</v>
      </c>
      <c r="F63" s="22">
        <v>0</v>
      </c>
      <c r="G63" s="22">
        <v>1422.7</v>
      </c>
      <c r="H63" s="22">
        <v>1243</v>
      </c>
      <c r="I63" s="22">
        <v>179.7</v>
      </c>
      <c r="J63" s="22">
        <v>0</v>
      </c>
      <c r="K63" s="18"/>
      <c r="L63" s="32"/>
    </row>
    <row r="64" spans="1:12" ht="70.5" customHeight="1">
      <c r="A64" s="30"/>
      <c r="B64" s="19" t="s">
        <v>50</v>
      </c>
      <c r="C64" s="22">
        <v>36</v>
      </c>
      <c r="D64" s="22">
        <v>36</v>
      </c>
      <c r="E64" s="22">
        <v>0</v>
      </c>
      <c r="F64" s="22">
        <v>0</v>
      </c>
      <c r="G64" s="22">
        <v>36</v>
      </c>
      <c r="H64" s="22">
        <v>36</v>
      </c>
      <c r="I64" s="22">
        <v>0</v>
      </c>
      <c r="J64" s="22">
        <v>0</v>
      </c>
      <c r="K64" s="18"/>
      <c r="L64" s="32"/>
    </row>
    <row r="65" spans="1:12" ht="60.75" customHeight="1">
      <c r="A65" s="29">
        <v>6</v>
      </c>
      <c r="B65" s="12" t="s">
        <v>51</v>
      </c>
      <c r="C65" s="13">
        <f>SUM(C66+C67+C68)</f>
        <v>5313.2</v>
      </c>
      <c r="D65" s="13">
        <f aca="true" t="shared" si="9" ref="D65:J65">SUM(D66+D67+D68)</f>
        <v>5313.2</v>
      </c>
      <c r="E65" s="13">
        <f t="shared" si="9"/>
        <v>0</v>
      </c>
      <c r="F65" s="13">
        <f t="shared" si="9"/>
        <v>0</v>
      </c>
      <c r="G65" s="13">
        <f t="shared" si="9"/>
        <v>5213.6</v>
      </c>
      <c r="H65" s="13">
        <f t="shared" si="9"/>
        <v>5213.6</v>
      </c>
      <c r="I65" s="13">
        <f t="shared" si="9"/>
        <v>0</v>
      </c>
      <c r="J65" s="13">
        <f t="shared" si="9"/>
        <v>0</v>
      </c>
      <c r="K65" s="14">
        <f>G65/C65</f>
        <v>0.9812542347361289</v>
      </c>
      <c r="L65" s="34"/>
    </row>
    <row r="66" spans="1:12" ht="65.25" customHeight="1">
      <c r="A66" s="30"/>
      <c r="B66" s="37" t="s">
        <v>146</v>
      </c>
      <c r="C66" s="22">
        <v>783.2</v>
      </c>
      <c r="D66" s="22">
        <v>783.2</v>
      </c>
      <c r="E66" s="22">
        <v>0</v>
      </c>
      <c r="F66" s="22">
        <v>0</v>
      </c>
      <c r="G66" s="22">
        <v>765</v>
      </c>
      <c r="H66" s="22">
        <v>765</v>
      </c>
      <c r="I66" s="22">
        <v>0</v>
      </c>
      <c r="J66" s="22">
        <v>0</v>
      </c>
      <c r="K66" s="20"/>
      <c r="L66" s="42"/>
    </row>
    <row r="67" spans="1:12" ht="65.25" customHeight="1">
      <c r="A67" s="30"/>
      <c r="B67" s="37" t="s">
        <v>147</v>
      </c>
      <c r="C67" s="26">
        <v>3960</v>
      </c>
      <c r="D67" s="26">
        <v>3960</v>
      </c>
      <c r="E67" s="26">
        <v>0</v>
      </c>
      <c r="F67" s="26">
        <v>0</v>
      </c>
      <c r="G67" s="26">
        <v>3954.6</v>
      </c>
      <c r="H67" s="26">
        <v>3954.6</v>
      </c>
      <c r="I67" s="26">
        <v>0</v>
      </c>
      <c r="J67" s="26">
        <v>0</v>
      </c>
      <c r="K67" s="20"/>
      <c r="L67" s="42"/>
    </row>
    <row r="68" spans="1:12" ht="35.25" customHeight="1">
      <c r="A68" s="30"/>
      <c r="B68" s="30" t="s">
        <v>148</v>
      </c>
      <c r="C68" s="22">
        <v>570</v>
      </c>
      <c r="D68" s="22">
        <v>570</v>
      </c>
      <c r="E68" s="22">
        <v>0</v>
      </c>
      <c r="F68" s="22">
        <v>0</v>
      </c>
      <c r="G68" s="22">
        <v>494</v>
      </c>
      <c r="H68" s="22">
        <v>494</v>
      </c>
      <c r="I68" s="22">
        <v>0</v>
      </c>
      <c r="J68" s="22">
        <v>0</v>
      </c>
      <c r="K68" s="20"/>
      <c r="L68" s="43"/>
    </row>
    <row r="69" spans="1:12" ht="45.75" customHeight="1">
      <c r="A69" s="29">
        <v>7</v>
      </c>
      <c r="B69" s="12" t="s">
        <v>52</v>
      </c>
      <c r="C69" s="13">
        <f>SUM(C70+C71+C72+C73)</f>
        <v>13528.000000000002</v>
      </c>
      <c r="D69" s="13">
        <f aca="true" t="shared" si="10" ref="D69:J69">SUM(D70+D71+D72+D73)</f>
        <v>13528.000000000002</v>
      </c>
      <c r="E69" s="13">
        <f t="shared" si="10"/>
        <v>0</v>
      </c>
      <c r="F69" s="13">
        <f t="shared" si="10"/>
        <v>0</v>
      </c>
      <c r="G69" s="13">
        <f t="shared" si="10"/>
        <v>12518.400000000001</v>
      </c>
      <c r="H69" s="13">
        <f t="shared" si="10"/>
        <v>12518.400000000001</v>
      </c>
      <c r="I69" s="13">
        <f t="shared" si="10"/>
        <v>0</v>
      </c>
      <c r="J69" s="13">
        <f t="shared" si="10"/>
        <v>0</v>
      </c>
      <c r="K69" s="14">
        <f>G69/C69</f>
        <v>0.9253696037847428</v>
      </c>
      <c r="L69" s="34"/>
    </row>
    <row r="70" spans="1:12" ht="23.25" customHeight="1">
      <c r="A70" s="30"/>
      <c r="B70" s="30" t="s">
        <v>151</v>
      </c>
      <c r="C70" s="22">
        <v>11056.1</v>
      </c>
      <c r="D70" s="22">
        <v>11056.1</v>
      </c>
      <c r="E70" s="22">
        <v>0</v>
      </c>
      <c r="F70" s="22">
        <v>0</v>
      </c>
      <c r="G70" s="22">
        <v>10067</v>
      </c>
      <c r="H70" s="22">
        <v>10067</v>
      </c>
      <c r="I70" s="22">
        <v>0</v>
      </c>
      <c r="J70" s="22">
        <v>0</v>
      </c>
      <c r="K70" s="18"/>
      <c r="L70" s="35"/>
    </row>
    <row r="71" spans="1:12" ht="23.25" customHeight="1">
      <c r="A71" s="30"/>
      <c r="B71" s="30" t="s">
        <v>133</v>
      </c>
      <c r="C71" s="22">
        <v>1313.2</v>
      </c>
      <c r="D71" s="22">
        <v>1313.2</v>
      </c>
      <c r="E71" s="22">
        <v>0</v>
      </c>
      <c r="F71" s="22">
        <v>0</v>
      </c>
      <c r="G71" s="22">
        <v>1313.2</v>
      </c>
      <c r="H71" s="22">
        <v>1313.2</v>
      </c>
      <c r="I71" s="22">
        <v>0</v>
      </c>
      <c r="J71" s="22">
        <v>0</v>
      </c>
      <c r="K71" s="18"/>
      <c r="L71" s="35"/>
    </row>
    <row r="72" spans="1:12" ht="23.25" customHeight="1">
      <c r="A72" s="30"/>
      <c r="B72" s="53" t="s">
        <v>152</v>
      </c>
      <c r="C72" s="54">
        <v>1132.7</v>
      </c>
      <c r="D72" s="54">
        <v>1132.7</v>
      </c>
      <c r="E72" s="54">
        <v>0</v>
      </c>
      <c r="F72" s="54">
        <v>0</v>
      </c>
      <c r="G72" s="54">
        <v>1112.2</v>
      </c>
      <c r="H72" s="54">
        <v>1112.2</v>
      </c>
      <c r="I72" s="26">
        <v>0</v>
      </c>
      <c r="J72" s="26">
        <v>0</v>
      </c>
      <c r="K72" s="57"/>
      <c r="L72" s="35"/>
    </row>
    <row r="73" spans="1:12" ht="33.75" customHeight="1">
      <c r="A73" s="30"/>
      <c r="B73" s="19" t="s">
        <v>153</v>
      </c>
      <c r="C73" s="22">
        <v>26</v>
      </c>
      <c r="D73" s="22">
        <v>26</v>
      </c>
      <c r="E73" s="22">
        <v>0</v>
      </c>
      <c r="F73" s="22">
        <v>0</v>
      </c>
      <c r="G73" s="22">
        <v>26</v>
      </c>
      <c r="H73" s="22">
        <v>26</v>
      </c>
      <c r="I73" s="22">
        <v>0</v>
      </c>
      <c r="J73" s="22">
        <v>0</v>
      </c>
      <c r="K73" s="56"/>
      <c r="L73" s="32"/>
    </row>
    <row r="74" spans="1:12" ht="47.25">
      <c r="A74" s="29">
        <v>8</v>
      </c>
      <c r="B74" s="58" t="s">
        <v>53</v>
      </c>
      <c r="C74" s="59">
        <f>SUM(C75+C76+C77+C78+C79+C80+C81)</f>
        <v>36</v>
      </c>
      <c r="D74" s="59">
        <f aca="true" t="shared" si="11" ref="D74:J74">SUM(D75+D76+D77+D78+D79+D80+D81)</f>
        <v>36</v>
      </c>
      <c r="E74" s="59">
        <f t="shared" si="11"/>
        <v>0</v>
      </c>
      <c r="F74" s="59">
        <f t="shared" si="11"/>
        <v>0</v>
      </c>
      <c r="G74" s="55">
        <f t="shared" si="11"/>
        <v>30.4</v>
      </c>
      <c r="H74" s="55">
        <f t="shared" si="11"/>
        <v>30.4</v>
      </c>
      <c r="I74" s="55">
        <f t="shared" si="11"/>
        <v>0</v>
      </c>
      <c r="J74" s="55">
        <f t="shared" si="11"/>
        <v>0</v>
      </c>
      <c r="K74" s="14">
        <f>G74/C74</f>
        <v>0.8444444444444444</v>
      </c>
      <c r="L74" s="34"/>
    </row>
    <row r="75" spans="1:12" ht="105" customHeight="1">
      <c r="A75" s="30"/>
      <c r="B75" s="19" t="s">
        <v>54</v>
      </c>
      <c r="C75" s="27">
        <v>5.25</v>
      </c>
      <c r="D75" s="27">
        <v>5.25</v>
      </c>
      <c r="E75" s="27">
        <v>0</v>
      </c>
      <c r="F75" s="27">
        <v>0</v>
      </c>
      <c r="G75" s="10">
        <v>4.8</v>
      </c>
      <c r="H75" s="10">
        <v>4.8</v>
      </c>
      <c r="I75" s="10">
        <v>0</v>
      </c>
      <c r="J75" s="10">
        <v>0</v>
      </c>
      <c r="K75" s="18"/>
      <c r="L75" s="32"/>
    </row>
    <row r="76" spans="1:12" ht="83.25" customHeight="1">
      <c r="A76" s="30"/>
      <c r="B76" s="19" t="s">
        <v>55</v>
      </c>
      <c r="C76" s="27">
        <v>5.25</v>
      </c>
      <c r="D76" s="27">
        <v>5.25</v>
      </c>
      <c r="E76" s="27">
        <v>0</v>
      </c>
      <c r="F76" s="27">
        <v>0</v>
      </c>
      <c r="G76" s="27">
        <v>5.25</v>
      </c>
      <c r="H76" s="27">
        <v>5.25</v>
      </c>
      <c r="I76" s="27">
        <v>0</v>
      </c>
      <c r="J76" s="27">
        <v>0</v>
      </c>
      <c r="K76" s="18"/>
      <c r="L76" s="32"/>
    </row>
    <row r="77" spans="1:12" ht="39.75" customHeight="1">
      <c r="A77" s="30"/>
      <c r="B77" s="19" t="s">
        <v>56</v>
      </c>
      <c r="C77" s="27">
        <v>5.25</v>
      </c>
      <c r="D77" s="27">
        <v>5.25</v>
      </c>
      <c r="E77" s="27">
        <v>0</v>
      </c>
      <c r="F77" s="27">
        <v>0</v>
      </c>
      <c r="G77" s="27">
        <v>5.25</v>
      </c>
      <c r="H77" s="27">
        <v>5.25</v>
      </c>
      <c r="I77" s="27">
        <v>0</v>
      </c>
      <c r="J77" s="27">
        <v>0</v>
      </c>
      <c r="K77" s="18"/>
      <c r="L77" s="32"/>
    </row>
    <row r="78" spans="1:12" ht="69" customHeight="1">
      <c r="A78" s="30"/>
      <c r="B78" s="19" t="s">
        <v>57</v>
      </c>
      <c r="C78" s="27">
        <v>5.25</v>
      </c>
      <c r="D78" s="27">
        <v>5.25</v>
      </c>
      <c r="E78" s="27">
        <v>0</v>
      </c>
      <c r="F78" s="27">
        <v>0</v>
      </c>
      <c r="G78" s="10">
        <v>4.7</v>
      </c>
      <c r="H78" s="10">
        <v>4.7</v>
      </c>
      <c r="I78" s="10">
        <v>0</v>
      </c>
      <c r="J78" s="10">
        <v>0</v>
      </c>
      <c r="K78" s="18"/>
      <c r="L78" s="35"/>
    </row>
    <row r="79" spans="1:12" ht="94.5" customHeight="1">
      <c r="A79" s="30"/>
      <c r="B79" s="19" t="s">
        <v>58</v>
      </c>
      <c r="C79" s="27">
        <v>5.25</v>
      </c>
      <c r="D79" s="27">
        <v>5.25</v>
      </c>
      <c r="E79" s="27">
        <v>0</v>
      </c>
      <c r="F79" s="27">
        <v>0</v>
      </c>
      <c r="G79" s="10">
        <v>5.2</v>
      </c>
      <c r="H79" s="10">
        <v>5.2</v>
      </c>
      <c r="I79" s="10">
        <v>0</v>
      </c>
      <c r="J79" s="10">
        <v>0</v>
      </c>
      <c r="K79" s="18"/>
      <c r="L79" s="35"/>
    </row>
    <row r="80" spans="1:12" ht="67.5" customHeight="1">
      <c r="A80" s="30"/>
      <c r="B80" s="19" t="s">
        <v>59</v>
      </c>
      <c r="C80" s="27">
        <v>5.25</v>
      </c>
      <c r="D80" s="27">
        <v>5.25</v>
      </c>
      <c r="E80" s="27">
        <v>0</v>
      </c>
      <c r="F80" s="27">
        <v>0</v>
      </c>
      <c r="G80" s="10">
        <v>5.2</v>
      </c>
      <c r="H80" s="10">
        <v>5.2</v>
      </c>
      <c r="I80" s="10">
        <v>0</v>
      </c>
      <c r="J80" s="10">
        <v>0</v>
      </c>
      <c r="K80" s="18"/>
      <c r="L80" s="35"/>
    </row>
    <row r="81" spans="1:12" ht="51.75" customHeight="1">
      <c r="A81" s="30"/>
      <c r="B81" s="19" t="s">
        <v>60</v>
      </c>
      <c r="C81" s="27">
        <v>4.5</v>
      </c>
      <c r="D81" s="27">
        <v>4.5</v>
      </c>
      <c r="E81" s="27">
        <v>0</v>
      </c>
      <c r="F81" s="27">
        <v>0</v>
      </c>
      <c r="G81" s="10">
        <v>0</v>
      </c>
      <c r="H81" s="10">
        <v>0</v>
      </c>
      <c r="I81" s="10">
        <v>0</v>
      </c>
      <c r="J81" s="10">
        <v>0</v>
      </c>
      <c r="K81" s="18"/>
      <c r="L81" s="35"/>
    </row>
    <row r="82" spans="1:12" ht="31.5">
      <c r="A82" s="29">
        <v>9</v>
      </c>
      <c r="B82" s="12" t="s">
        <v>99</v>
      </c>
      <c r="C82" s="15">
        <f>SUM(C83+C84+C85+C86+C87+C88+C89+C90+C91)</f>
        <v>206</v>
      </c>
      <c r="D82" s="15">
        <f aca="true" t="shared" si="12" ref="D82:J82">SUM(D83+D84+D85+D86+D87+D88+D89+D90+D91)</f>
        <v>149</v>
      </c>
      <c r="E82" s="15">
        <f t="shared" si="12"/>
        <v>57</v>
      </c>
      <c r="F82" s="15">
        <f t="shared" si="12"/>
        <v>0</v>
      </c>
      <c r="G82" s="15">
        <f t="shared" si="12"/>
        <v>195.4</v>
      </c>
      <c r="H82" s="15">
        <f t="shared" si="12"/>
        <v>138.4</v>
      </c>
      <c r="I82" s="15">
        <f t="shared" si="12"/>
        <v>57</v>
      </c>
      <c r="J82" s="15">
        <f t="shared" si="12"/>
        <v>0</v>
      </c>
      <c r="K82" s="14">
        <f>G82/C82</f>
        <v>0.9485436893203884</v>
      </c>
      <c r="L82" s="34"/>
    </row>
    <row r="83" spans="1:12" ht="31.5">
      <c r="A83" s="29"/>
      <c r="B83" s="17" t="s">
        <v>136</v>
      </c>
      <c r="C83" s="10">
        <v>5</v>
      </c>
      <c r="D83" s="10">
        <v>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4"/>
      <c r="L83" s="34"/>
    </row>
    <row r="84" spans="1:12" ht="47.25">
      <c r="A84" s="30"/>
      <c r="B84" s="19" t="s">
        <v>61</v>
      </c>
      <c r="C84" s="10">
        <v>3</v>
      </c>
      <c r="D84" s="10">
        <v>3</v>
      </c>
      <c r="E84" s="10">
        <v>0</v>
      </c>
      <c r="F84" s="10">
        <v>0</v>
      </c>
      <c r="G84" s="10">
        <v>3</v>
      </c>
      <c r="H84" s="10">
        <v>3</v>
      </c>
      <c r="I84" s="10">
        <v>0</v>
      </c>
      <c r="J84" s="10">
        <v>0</v>
      </c>
      <c r="K84" s="18"/>
      <c r="L84" s="32"/>
    </row>
    <row r="85" spans="1:12" ht="60.75" customHeight="1">
      <c r="A85" s="30"/>
      <c r="B85" s="19" t="s">
        <v>62</v>
      </c>
      <c r="C85" s="10">
        <v>16</v>
      </c>
      <c r="D85" s="10">
        <v>16</v>
      </c>
      <c r="E85" s="10">
        <v>0</v>
      </c>
      <c r="F85" s="10">
        <v>0</v>
      </c>
      <c r="G85" s="10">
        <v>13.6</v>
      </c>
      <c r="H85" s="10">
        <v>13.6</v>
      </c>
      <c r="I85" s="10">
        <v>0</v>
      </c>
      <c r="J85" s="10">
        <v>0</v>
      </c>
      <c r="K85" s="18"/>
      <c r="L85" s="35"/>
    </row>
    <row r="86" spans="1:12" ht="78.75">
      <c r="A86" s="30"/>
      <c r="B86" s="19" t="s">
        <v>63</v>
      </c>
      <c r="C86" s="10">
        <v>5</v>
      </c>
      <c r="D86" s="10">
        <v>5</v>
      </c>
      <c r="E86" s="10">
        <v>0</v>
      </c>
      <c r="F86" s="10">
        <v>0</v>
      </c>
      <c r="G86" s="10">
        <v>5</v>
      </c>
      <c r="H86" s="10">
        <v>5</v>
      </c>
      <c r="I86" s="10">
        <v>0</v>
      </c>
      <c r="J86" s="10">
        <v>0</v>
      </c>
      <c r="K86" s="18"/>
      <c r="L86" s="35"/>
    </row>
    <row r="87" spans="1:12" ht="47.25">
      <c r="A87" s="30"/>
      <c r="B87" s="19" t="s">
        <v>137</v>
      </c>
      <c r="C87" s="10">
        <v>50</v>
      </c>
      <c r="D87" s="10">
        <v>50</v>
      </c>
      <c r="E87" s="10">
        <v>0</v>
      </c>
      <c r="F87" s="10">
        <v>0</v>
      </c>
      <c r="G87" s="10">
        <v>50</v>
      </c>
      <c r="H87" s="10">
        <v>50</v>
      </c>
      <c r="I87" s="10">
        <v>0</v>
      </c>
      <c r="J87" s="10">
        <v>0</v>
      </c>
      <c r="K87" s="18"/>
      <c r="L87" s="35"/>
    </row>
    <row r="88" spans="1:12" ht="53.25" customHeight="1">
      <c r="A88" s="30"/>
      <c r="B88" s="19" t="s">
        <v>64</v>
      </c>
      <c r="C88" s="10">
        <v>5</v>
      </c>
      <c r="D88" s="10">
        <v>5</v>
      </c>
      <c r="E88" s="10">
        <v>0</v>
      </c>
      <c r="F88" s="10">
        <v>0</v>
      </c>
      <c r="G88" s="10">
        <v>4.9</v>
      </c>
      <c r="H88" s="10">
        <v>4.9</v>
      </c>
      <c r="I88" s="10">
        <v>0</v>
      </c>
      <c r="J88" s="10">
        <v>0</v>
      </c>
      <c r="K88" s="18"/>
      <c r="L88" s="35"/>
    </row>
    <row r="89" spans="1:12" ht="53.25" customHeight="1">
      <c r="A89" s="30"/>
      <c r="B89" s="19" t="s">
        <v>135</v>
      </c>
      <c r="C89" s="10">
        <v>5</v>
      </c>
      <c r="D89" s="10">
        <v>5</v>
      </c>
      <c r="E89" s="10">
        <v>0</v>
      </c>
      <c r="F89" s="10">
        <v>0</v>
      </c>
      <c r="G89" s="10">
        <v>4.9</v>
      </c>
      <c r="H89" s="10">
        <v>4.9</v>
      </c>
      <c r="I89" s="10">
        <v>0</v>
      </c>
      <c r="J89" s="10">
        <v>0</v>
      </c>
      <c r="K89" s="18"/>
      <c r="L89" s="35"/>
    </row>
    <row r="90" spans="1:12" ht="53.25" customHeight="1">
      <c r="A90" s="30"/>
      <c r="B90" s="19" t="s">
        <v>65</v>
      </c>
      <c r="C90" s="10">
        <v>3</v>
      </c>
      <c r="D90" s="10">
        <v>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8"/>
      <c r="L90" s="35"/>
    </row>
    <row r="91" spans="1:12" ht="27" customHeight="1">
      <c r="A91" s="30"/>
      <c r="B91" s="19" t="s">
        <v>134</v>
      </c>
      <c r="C91" s="10">
        <v>114</v>
      </c>
      <c r="D91" s="10">
        <v>57</v>
      </c>
      <c r="E91" s="10">
        <v>57</v>
      </c>
      <c r="F91" s="10">
        <v>0</v>
      </c>
      <c r="G91" s="10">
        <v>114</v>
      </c>
      <c r="H91" s="10">
        <v>57</v>
      </c>
      <c r="I91" s="10">
        <v>57</v>
      </c>
      <c r="J91" s="10">
        <v>0</v>
      </c>
      <c r="K91" s="18"/>
      <c r="L91" s="35"/>
    </row>
    <row r="92" spans="1:12" ht="40.5" customHeight="1">
      <c r="A92" s="29">
        <v>10</v>
      </c>
      <c r="B92" s="12" t="s">
        <v>66</v>
      </c>
      <c r="C92" s="15">
        <f aca="true" t="shared" si="13" ref="C92:J92">SUM(C93)</f>
        <v>105</v>
      </c>
      <c r="D92" s="15">
        <f t="shared" si="13"/>
        <v>105</v>
      </c>
      <c r="E92" s="15">
        <f t="shared" si="13"/>
        <v>0</v>
      </c>
      <c r="F92" s="15">
        <f t="shared" si="13"/>
        <v>0</v>
      </c>
      <c r="G92" s="15">
        <f t="shared" si="13"/>
        <v>101.4</v>
      </c>
      <c r="H92" s="15">
        <f t="shared" si="13"/>
        <v>101.4</v>
      </c>
      <c r="I92" s="15">
        <f t="shared" si="13"/>
        <v>0</v>
      </c>
      <c r="J92" s="15">
        <f t="shared" si="13"/>
        <v>0</v>
      </c>
      <c r="K92" s="14">
        <f>G92/C92</f>
        <v>0.9657142857142857</v>
      </c>
      <c r="L92" s="34"/>
    </row>
    <row r="93" spans="1:12" ht="44.25" customHeight="1">
      <c r="A93" s="30"/>
      <c r="B93" s="19" t="s">
        <v>67</v>
      </c>
      <c r="C93" s="10">
        <v>105</v>
      </c>
      <c r="D93" s="10">
        <v>105</v>
      </c>
      <c r="E93" s="10">
        <v>0</v>
      </c>
      <c r="F93" s="10">
        <v>0</v>
      </c>
      <c r="G93" s="10">
        <v>101.4</v>
      </c>
      <c r="H93" s="10">
        <v>101.4</v>
      </c>
      <c r="I93" s="10">
        <v>0</v>
      </c>
      <c r="J93" s="10">
        <v>0</v>
      </c>
      <c r="K93" s="18"/>
      <c r="L93" s="35"/>
    </row>
    <row r="94" spans="1:12" ht="60.75" customHeight="1">
      <c r="A94" s="29">
        <v>11</v>
      </c>
      <c r="B94" s="12" t="s">
        <v>68</v>
      </c>
      <c r="C94" s="15">
        <f aca="true" t="shared" si="14" ref="C94:J94">SUM(C95+C105+C106+C109+C110)</f>
        <v>83</v>
      </c>
      <c r="D94" s="15">
        <f t="shared" si="14"/>
        <v>83</v>
      </c>
      <c r="E94" s="15">
        <f t="shared" si="14"/>
        <v>0</v>
      </c>
      <c r="F94" s="15">
        <f t="shared" si="14"/>
        <v>0</v>
      </c>
      <c r="G94" s="15">
        <f t="shared" si="14"/>
        <v>83</v>
      </c>
      <c r="H94" s="15">
        <f t="shared" si="14"/>
        <v>83</v>
      </c>
      <c r="I94" s="15">
        <f t="shared" si="14"/>
        <v>0</v>
      </c>
      <c r="J94" s="15">
        <f t="shared" si="14"/>
        <v>0</v>
      </c>
      <c r="K94" s="14">
        <f>G94/C94</f>
        <v>1</v>
      </c>
      <c r="L94" s="34"/>
    </row>
    <row r="95" spans="1:12" ht="47.25">
      <c r="A95" s="30"/>
      <c r="B95" s="19" t="s">
        <v>69</v>
      </c>
      <c r="C95" s="10">
        <f>SUM(C96+C97+C98+C99+C100+C101+C102+C103+C104)</f>
        <v>42</v>
      </c>
      <c r="D95" s="10">
        <f aca="true" t="shared" si="15" ref="D95:J95">SUM(D96+D97+D98+D99+D100+D101+D102+D103+D104)</f>
        <v>42</v>
      </c>
      <c r="E95" s="10">
        <f t="shared" si="15"/>
        <v>0</v>
      </c>
      <c r="F95" s="10">
        <f t="shared" si="15"/>
        <v>0</v>
      </c>
      <c r="G95" s="10">
        <f t="shared" si="15"/>
        <v>42</v>
      </c>
      <c r="H95" s="10">
        <f t="shared" si="15"/>
        <v>42</v>
      </c>
      <c r="I95" s="10">
        <f t="shared" si="15"/>
        <v>0</v>
      </c>
      <c r="J95" s="10">
        <f t="shared" si="15"/>
        <v>0</v>
      </c>
      <c r="K95" s="18"/>
      <c r="L95" s="32"/>
    </row>
    <row r="96" spans="1:12" ht="21.75" customHeight="1">
      <c r="A96" s="30"/>
      <c r="B96" s="21" t="s">
        <v>70</v>
      </c>
      <c r="C96" s="9">
        <v>8</v>
      </c>
      <c r="D96" s="9">
        <v>8</v>
      </c>
      <c r="E96" s="9">
        <v>0</v>
      </c>
      <c r="F96" s="9">
        <v>0</v>
      </c>
      <c r="G96" s="9">
        <v>8</v>
      </c>
      <c r="H96" s="9">
        <v>8</v>
      </c>
      <c r="I96" s="9">
        <v>0</v>
      </c>
      <c r="J96" s="9">
        <v>0</v>
      </c>
      <c r="K96" s="18"/>
      <c r="L96" s="32"/>
    </row>
    <row r="97" spans="1:12" ht="21" customHeight="1">
      <c r="A97" s="30"/>
      <c r="B97" s="21" t="s">
        <v>71</v>
      </c>
      <c r="C97" s="9">
        <v>15</v>
      </c>
      <c r="D97" s="9">
        <v>15</v>
      </c>
      <c r="E97" s="9">
        <v>0</v>
      </c>
      <c r="F97" s="9">
        <v>0</v>
      </c>
      <c r="G97" s="9">
        <v>15</v>
      </c>
      <c r="H97" s="9">
        <v>15</v>
      </c>
      <c r="I97" s="9">
        <v>0</v>
      </c>
      <c r="J97" s="9">
        <v>0</v>
      </c>
      <c r="K97" s="18"/>
      <c r="L97" s="32"/>
    </row>
    <row r="98" spans="1:12" ht="23.25" customHeight="1">
      <c r="A98" s="30"/>
      <c r="B98" s="21" t="s">
        <v>72</v>
      </c>
      <c r="C98" s="9">
        <v>2</v>
      </c>
      <c r="D98" s="9">
        <v>2</v>
      </c>
      <c r="E98" s="9">
        <v>0</v>
      </c>
      <c r="F98" s="9">
        <v>0</v>
      </c>
      <c r="G98" s="9">
        <v>2</v>
      </c>
      <c r="H98" s="9">
        <v>2</v>
      </c>
      <c r="I98" s="9">
        <v>0</v>
      </c>
      <c r="J98" s="9">
        <v>0</v>
      </c>
      <c r="K98" s="18"/>
      <c r="L98" s="32"/>
    </row>
    <row r="99" spans="1:12" ht="21" customHeight="1">
      <c r="A99" s="30"/>
      <c r="B99" s="21" t="s">
        <v>73</v>
      </c>
      <c r="C99" s="9">
        <v>3</v>
      </c>
      <c r="D99" s="9">
        <v>3</v>
      </c>
      <c r="E99" s="9">
        <v>0</v>
      </c>
      <c r="F99" s="9">
        <v>0</v>
      </c>
      <c r="G99" s="9">
        <v>3</v>
      </c>
      <c r="H99" s="9">
        <v>3</v>
      </c>
      <c r="I99" s="9">
        <v>0</v>
      </c>
      <c r="J99" s="9">
        <v>0</v>
      </c>
      <c r="K99" s="18"/>
      <c r="L99" s="32"/>
    </row>
    <row r="100" spans="1:12" ht="21.75" customHeight="1">
      <c r="A100" s="30"/>
      <c r="B100" s="21" t="s">
        <v>74</v>
      </c>
      <c r="C100" s="9">
        <v>5</v>
      </c>
      <c r="D100" s="9">
        <v>5</v>
      </c>
      <c r="E100" s="9">
        <v>0</v>
      </c>
      <c r="F100" s="9">
        <v>0</v>
      </c>
      <c r="G100" s="9">
        <v>5</v>
      </c>
      <c r="H100" s="9">
        <v>5</v>
      </c>
      <c r="I100" s="9">
        <v>0</v>
      </c>
      <c r="J100" s="9">
        <v>0</v>
      </c>
      <c r="K100" s="18"/>
      <c r="L100" s="32"/>
    </row>
    <row r="101" spans="1:12" ht="18.75" customHeight="1">
      <c r="A101" s="30"/>
      <c r="B101" s="21" t="s">
        <v>75</v>
      </c>
      <c r="C101" s="9">
        <v>2</v>
      </c>
      <c r="D101" s="9">
        <v>2</v>
      </c>
      <c r="E101" s="9">
        <v>0</v>
      </c>
      <c r="F101" s="9">
        <v>0</v>
      </c>
      <c r="G101" s="9">
        <v>2</v>
      </c>
      <c r="H101" s="9">
        <v>2</v>
      </c>
      <c r="I101" s="9">
        <v>0</v>
      </c>
      <c r="J101" s="9">
        <v>0</v>
      </c>
      <c r="K101" s="18"/>
      <c r="L101" s="32"/>
    </row>
    <row r="102" spans="1:12" ht="18.75" customHeight="1">
      <c r="A102" s="30"/>
      <c r="B102" s="21" t="s">
        <v>76</v>
      </c>
      <c r="C102" s="9">
        <v>2</v>
      </c>
      <c r="D102" s="9">
        <v>2</v>
      </c>
      <c r="E102" s="9">
        <v>0</v>
      </c>
      <c r="F102" s="9">
        <v>0</v>
      </c>
      <c r="G102" s="9">
        <v>2</v>
      </c>
      <c r="H102" s="9">
        <v>2</v>
      </c>
      <c r="I102" s="9">
        <v>0</v>
      </c>
      <c r="J102" s="9">
        <v>0</v>
      </c>
      <c r="K102" s="18"/>
      <c r="L102" s="32"/>
    </row>
    <row r="103" spans="1:12" ht="21.75" customHeight="1">
      <c r="A103" s="30"/>
      <c r="B103" s="21" t="s">
        <v>77</v>
      </c>
      <c r="C103" s="10">
        <v>3</v>
      </c>
      <c r="D103" s="9">
        <v>3</v>
      </c>
      <c r="E103" s="9">
        <v>0</v>
      </c>
      <c r="F103" s="9">
        <v>0</v>
      </c>
      <c r="G103" s="9">
        <v>3</v>
      </c>
      <c r="H103" s="9">
        <v>3</v>
      </c>
      <c r="I103" s="9">
        <v>0</v>
      </c>
      <c r="J103" s="9">
        <v>0</v>
      </c>
      <c r="K103" s="18"/>
      <c r="L103" s="32"/>
    </row>
    <row r="104" spans="1:12" ht="21" customHeight="1">
      <c r="A104" s="30"/>
      <c r="B104" s="21" t="s">
        <v>78</v>
      </c>
      <c r="C104" s="10">
        <v>2</v>
      </c>
      <c r="D104" s="9">
        <v>2</v>
      </c>
      <c r="E104" s="9">
        <v>0</v>
      </c>
      <c r="F104" s="9">
        <v>0</v>
      </c>
      <c r="G104" s="9">
        <v>2</v>
      </c>
      <c r="H104" s="9">
        <v>2</v>
      </c>
      <c r="I104" s="9">
        <v>0</v>
      </c>
      <c r="J104" s="9">
        <v>0</v>
      </c>
      <c r="K104" s="18"/>
      <c r="L104" s="32"/>
    </row>
    <row r="105" spans="1:12" ht="64.5" customHeight="1">
      <c r="A105" s="30"/>
      <c r="B105" s="19" t="s">
        <v>79</v>
      </c>
      <c r="C105" s="9">
        <v>2</v>
      </c>
      <c r="D105" s="10">
        <v>2</v>
      </c>
      <c r="E105" s="10">
        <v>0</v>
      </c>
      <c r="F105" s="10">
        <v>0</v>
      </c>
      <c r="G105" s="10">
        <v>2</v>
      </c>
      <c r="H105" s="10">
        <v>2</v>
      </c>
      <c r="I105" s="10">
        <v>0</v>
      </c>
      <c r="J105" s="10">
        <v>0</v>
      </c>
      <c r="K105" s="18"/>
      <c r="L105" s="32"/>
    </row>
    <row r="106" spans="1:12" ht="54" customHeight="1">
      <c r="A106" s="30"/>
      <c r="B106" s="19" t="s">
        <v>80</v>
      </c>
      <c r="C106" s="10">
        <f>SUM(C107+C108)</f>
        <v>16</v>
      </c>
      <c r="D106" s="10">
        <f aca="true" t="shared" si="16" ref="D106:J106">SUM(D107+D108)</f>
        <v>16</v>
      </c>
      <c r="E106" s="10">
        <f t="shared" si="16"/>
        <v>0</v>
      </c>
      <c r="F106" s="10">
        <f t="shared" si="16"/>
        <v>0</v>
      </c>
      <c r="G106" s="10">
        <f t="shared" si="16"/>
        <v>16</v>
      </c>
      <c r="H106" s="10">
        <f t="shared" si="16"/>
        <v>16</v>
      </c>
      <c r="I106" s="10">
        <f t="shared" si="16"/>
        <v>0</v>
      </c>
      <c r="J106" s="10">
        <f t="shared" si="16"/>
        <v>0</v>
      </c>
      <c r="K106" s="18"/>
      <c r="L106" s="32"/>
    </row>
    <row r="107" spans="1:12" ht="18.75" customHeight="1">
      <c r="A107" s="30"/>
      <c r="B107" s="21" t="s">
        <v>139</v>
      </c>
      <c r="C107" s="10">
        <v>13</v>
      </c>
      <c r="D107" s="9">
        <v>13</v>
      </c>
      <c r="E107" s="9">
        <v>0</v>
      </c>
      <c r="F107" s="9">
        <v>0</v>
      </c>
      <c r="G107" s="9">
        <v>13</v>
      </c>
      <c r="H107" s="9">
        <v>13</v>
      </c>
      <c r="I107" s="9">
        <v>0</v>
      </c>
      <c r="J107" s="9">
        <v>0</v>
      </c>
      <c r="K107" s="18"/>
      <c r="L107" s="32"/>
    </row>
    <row r="108" spans="1:12" ht="21" customHeight="1">
      <c r="A108" s="30"/>
      <c r="B108" s="21" t="s">
        <v>78</v>
      </c>
      <c r="C108" s="10">
        <v>3</v>
      </c>
      <c r="D108" s="9">
        <v>3</v>
      </c>
      <c r="E108" s="9">
        <v>0</v>
      </c>
      <c r="F108" s="9">
        <v>0</v>
      </c>
      <c r="G108" s="9">
        <v>3</v>
      </c>
      <c r="H108" s="9">
        <v>3</v>
      </c>
      <c r="I108" s="9">
        <v>0</v>
      </c>
      <c r="J108" s="9">
        <v>0</v>
      </c>
      <c r="K108" s="18"/>
      <c r="L108" s="32"/>
    </row>
    <row r="109" spans="1:12" ht="61.5" customHeight="1">
      <c r="A109" s="30"/>
      <c r="B109" s="19" t="s">
        <v>81</v>
      </c>
      <c r="C109" s="9">
        <v>5</v>
      </c>
      <c r="D109" s="10">
        <v>5</v>
      </c>
      <c r="E109" s="10">
        <v>0</v>
      </c>
      <c r="F109" s="10">
        <v>0</v>
      </c>
      <c r="G109" s="10">
        <v>5</v>
      </c>
      <c r="H109" s="10">
        <v>5</v>
      </c>
      <c r="I109" s="10">
        <v>0</v>
      </c>
      <c r="J109" s="10">
        <v>0</v>
      </c>
      <c r="K109" s="18"/>
      <c r="L109" s="32"/>
    </row>
    <row r="110" spans="1:12" ht="78.75">
      <c r="A110" s="30"/>
      <c r="B110" s="19" t="s">
        <v>82</v>
      </c>
      <c r="C110" s="10">
        <f>SUM(C111+C112+C113)</f>
        <v>18</v>
      </c>
      <c r="D110" s="10">
        <f aca="true" t="shared" si="17" ref="D110:J110">SUM(D111+D112+D113)</f>
        <v>18</v>
      </c>
      <c r="E110" s="10">
        <f t="shared" si="17"/>
        <v>0</v>
      </c>
      <c r="F110" s="10">
        <f t="shared" si="17"/>
        <v>0</v>
      </c>
      <c r="G110" s="10">
        <f t="shared" si="17"/>
        <v>18</v>
      </c>
      <c r="H110" s="10">
        <f t="shared" si="17"/>
        <v>18</v>
      </c>
      <c r="I110" s="10">
        <f t="shared" si="17"/>
        <v>0</v>
      </c>
      <c r="J110" s="10">
        <f t="shared" si="17"/>
        <v>0</v>
      </c>
      <c r="K110" s="18"/>
      <c r="L110" s="32"/>
    </row>
    <row r="111" spans="1:12" ht="21" customHeight="1">
      <c r="A111" s="30"/>
      <c r="B111" s="21" t="s">
        <v>70</v>
      </c>
      <c r="C111" s="9">
        <v>12</v>
      </c>
      <c r="D111" s="9">
        <v>12</v>
      </c>
      <c r="E111" s="9">
        <v>0</v>
      </c>
      <c r="F111" s="9">
        <v>0</v>
      </c>
      <c r="G111" s="9">
        <v>12</v>
      </c>
      <c r="H111" s="9">
        <v>12</v>
      </c>
      <c r="I111" s="9">
        <v>0</v>
      </c>
      <c r="J111" s="9">
        <v>0</v>
      </c>
      <c r="K111" s="18"/>
      <c r="L111" s="32"/>
    </row>
    <row r="112" spans="1:12" ht="19.5" customHeight="1">
      <c r="A112" s="30"/>
      <c r="B112" s="21" t="s">
        <v>72</v>
      </c>
      <c r="C112" s="10">
        <v>5</v>
      </c>
      <c r="D112" s="9">
        <v>5</v>
      </c>
      <c r="E112" s="9">
        <v>0</v>
      </c>
      <c r="F112" s="9">
        <v>0</v>
      </c>
      <c r="G112" s="9">
        <v>5</v>
      </c>
      <c r="H112" s="9">
        <v>5</v>
      </c>
      <c r="I112" s="9">
        <v>0</v>
      </c>
      <c r="J112" s="9">
        <v>0</v>
      </c>
      <c r="K112" s="18"/>
      <c r="L112" s="32"/>
    </row>
    <row r="113" spans="1:12" ht="18.75" customHeight="1">
      <c r="A113" s="30"/>
      <c r="B113" s="21" t="s">
        <v>77</v>
      </c>
      <c r="C113" s="10">
        <v>1</v>
      </c>
      <c r="D113" s="9">
        <v>1</v>
      </c>
      <c r="E113" s="9">
        <v>0</v>
      </c>
      <c r="F113" s="9">
        <v>0</v>
      </c>
      <c r="G113" s="9">
        <v>1</v>
      </c>
      <c r="H113" s="9">
        <v>1</v>
      </c>
      <c r="I113" s="9">
        <v>0</v>
      </c>
      <c r="J113" s="9">
        <v>0</v>
      </c>
      <c r="K113" s="18"/>
      <c r="L113" s="32"/>
    </row>
    <row r="114" spans="1:12" ht="22.5" customHeight="1">
      <c r="A114" s="29">
        <v>12</v>
      </c>
      <c r="B114" s="16" t="s">
        <v>83</v>
      </c>
      <c r="C114" s="15">
        <f>SUM(C115+C125)</f>
        <v>30</v>
      </c>
      <c r="D114" s="15">
        <f>SUM(D115+D125)</f>
        <v>30</v>
      </c>
      <c r="E114" s="15">
        <f aca="true" t="shared" si="18" ref="E114:J114">SUM(E115+E125)</f>
        <v>0</v>
      </c>
      <c r="F114" s="15">
        <f t="shared" si="18"/>
        <v>0</v>
      </c>
      <c r="G114" s="15">
        <f t="shared" si="18"/>
        <v>30</v>
      </c>
      <c r="H114" s="15">
        <f t="shared" si="18"/>
        <v>30</v>
      </c>
      <c r="I114" s="15">
        <f t="shared" si="18"/>
        <v>0</v>
      </c>
      <c r="J114" s="15">
        <f t="shared" si="18"/>
        <v>0</v>
      </c>
      <c r="K114" s="14">
        <f>G114/C114</f>
        <v>1</v>
      </c>
      <c r="L114" s="34"/>
    </row>
    <row r="115" spans="1:12" ht="51.75" customHeight="1">
      <c r="A115" s="30"/>
      <c r="B115" s="19" t="s">
        <v>84</v>
      </c>
      <c r="C115" s="10">
        <f>SUM(C116+C117+C118+C119+C120+C121+C122+C123+C124)</f>
        <v>25</v>
      </c>
      <c r="D115" s="10">
        <f aca="true" t="shared" si="19" ref="D115:J115">SUM(D116+D117+D118+D119+D120+D121+D122+D123+D124)</f>
        <v>25</v>
      </c>
      <c r="E115" s="10">
        <f t="shared" si="19"/>
        <v>0</v>
      </c>
      <c r="F115" s="10">
        <f t="shared" si="19"/>
        <v>0</v>
      </c>
      <c r="G115" s="10">
        <f t="shared" si="19"/>
        <v>25</v>
      </c>
      <c r="H115" s="10">
        <f t="shared" si="19"/>
        <v>25</v>
      </c>
      <c r="I115" s="10">
        <f t="shared" si="19"/>
        <v>0</v>
      </c>
      <c r="J115" s="10">
        <f t="shared" si="19"/>
        <v>0</v>
      </c>
      <c r="K115" s="18"/>
      <c r="L115" s="32"/>
    </row>
    <row r="116" spans="1:12" ht="21.75" customHeight="1">
      <c r="A116" s="30"/>
      <c r="B116" s="21" t="s">
        <v>71</v>
      </c>
      <c r="C116" s="9">
        <v>9</v>
      </c>
      <c r="D116" s="9">
        <v>9</v>
      </c>
      <c r="E116" s="9">
        <v>0</v>
      </c>
      <c r="F116" s="9">
        <v>0</v>
      </c>
      <c r="G116" s="9">
        <v>9</v>
      </c>
      <c r="H116" s="9">
        <v>9</v>
      </c>
      <c r="I116" s="9">
        <v>0</v>
      </c>
      <c r="J116" s="9">
        <v>0</v>
      </c>
      <c r="K116" s="18"/>
      <c r="L116" s="32"/>
    </row>
    <row r="117" spans="1:12" ht="21" customHeight="1">
      <c r="A117" s="30"/>
      <c r="B117" s="21" t="s">
        <v>72</v>
      </c>
      <c r="C117" s="9">
        <v>1</v>
      </c>
      <c r="D117" s="9">
        <v>1</v>
      </c>
      <c r="E117" s="9">
        <v>0</v>
      </c>
      <c r="F117" s="9">
        <v>0</v>
      </c>
      <c r="G117" s="9">
        <v>1</v>
      </c>
      <c r="H117" s="9">
        <v>1</v>
      </c>
      <c r="I117" s="9">
        <v>0</v>
      </c>
      <c r="J117" s="9">
        <v>0</v>
      </c>
      <c r="K117" s="18"/>
      <c r="L117" s="32"/>
    </row>
    <row r="118" spans="1:12" ht="18.75" customHeight="1">
      <c r="A118" s="30"/>
      <c r="B118" s="21" t="s">
        <v>73</v>
      </c>
      <c r="C118" s="9">
        <v>2</v>
      </c>
      <c r="D118" s="9">
        <v>2</v>
      </c>
      <c r="E118" s="9">
        <v>0</v>
      </c>
      <c r="F118" s="9">
        <v>0</v>
      </c>
      <c r="G118" s="9">
        <v>2</v>
      </c>
      <c r="H118" s="9">
        <v>2</v>
      </c>
      <c r="I118" s="9">
        <v>0</v>
      </c>
      <c r="J118" s="9">
        <v>0</v>
      </c>
      <c r="K118" s="18"/>
      <c r="L118" s="32"/>
    </row>
    <row r="119" spans="1:12" ht="19.5" customHeight="1">
      <c r="A119" s="30"/>
      <c r="B119" s="21" t="s">
        <v>74</v>
      </c>
      <c r="C119" s="9">
        <v>3</v>
      </c>
      <c r="D119" s="9">
        <v>3</v>
      </c>
      <c r="E119" s="9">
        <v>0</v>
      </c>
      <c r="F119" s="9">
        <v>0</v>
      </c>
      <c r="G119" s="9">
        <v>3</v>
      </c>
      <c r="H119" s="9">
        <v>3</v>
      </c>
      <c r="I119" s="9">
        <v>0</v>
      </c>
      <c r="J119" s="9">
        <v>0</v>
      </c>
      <c r="K119" s="18"/>
      <c r="L119" s="32"/>
    </row>
    <row r="120" spans="1:12" ht="19.5" customHeight="1">
      <c r="A120" s="30"/>
      <c r="B120" s="21" t="s">
        <v>75</v>
      </c>
      <c r="C120" s="9">
        <v>1</v>
      </c>
      <c r="D120" s="9">
        <v>1</v>
      </c>
      <c r="E120" s="9">
        <v>0</v>
      </c>
      <c r="F120" s="9">
        <v>0</v>
      </c>
      <c r="G120" s="9">
        <v>1</v>
      </c>
      <c r="H120" s="9">
        <v>1</v>
      </c>
      <c r="I120" s="9">
        <v>0</v>
      </c>
      <c r="J120" s="9">
        <v>0</v>
      </c>
      <c r="K120" s="18"/>
      <c r="L120" s="32"/>
    </row>
    <row r="121" spans="1:12" ht="19.5" customHeight="1">
      <c r="A121" s="30"/>
      <c r="B121" s="21" t="s">
        <v>76</v>
      </c>
      <c r="C121" s="9">
        <v>1</v>
      </c>
      <c r="D121" s="9">
        <v>1</v>
      </c>
      <c r="E121" s="9">
        <v>0</v>
      </c>
      <c r="F121" s="9">
        <v>0</v>
      </c>
      <c r="G121" s="9">
        <v>1</v>
      </c>
      <c r="H121" s="9">
        <v>1</v>
      </c>
      <c r="I121" s="9">
        <v>0</v>
      </c>
      <c r="J121" s="9">
        <v>0</v>
      </c>
      <c r="K121" s="18"/>
      <c r="L121" s="32"/>
    </row>
    <row r="122" spans="1:12" ht="21" customHeight="1">
      <c r="A122" s="30"/>
      <c r="B122" s="21" t="s">
        <v>77</v>
      </c>
      <c r="C122" s="9">
        <v>2</v>
      </c>
      <c r="D122" s="9">
        <v>2</v>
      </c>
      <c r="E122" s="9">
        <v>0</v>
      </c>
      <c r="F122" s="9">
        <v>0</v>
      </c>
      <c r="G122" s="9">
        <v>2</v>
      </c>
      <c r="H122" s="9">
        <v>2</v>
      </c>
      <c r="I122" s="9">
        <v>0</v>
      </c>
      <c r="J122" s="9">
        <v>0</v>
      </c>
      <c r="K122" s="18"/>
      <c r="L122" s="32"/>
    </row>
    <row r="123" spans="1:12" ht="19.5" customHeight="1">
      <c r="A123" s="30"/>
      <c r="B123" s="21" t="s">
        <v>78</v>
      </c>
      <c r="C123" s="10">
        <v>1</v>
      </c>
      <c r="D123" s="9">
        <v>1</v>
      </c>
      <c r="E123" s="9">
        <v>0</v>
      </c>
      <c r="F123" s="9">
        <v>0</v>
      </c>
      <c r="G123" s="9">
        <v>1</v>
      </c>
      <c r="H123" s="9">
        <v>1</v>
      </c>
      <c r="I123" s="9">
        <v>0</v>
      </c>
      <c r="J123" s="9">
        <v>0</v>
      </c>
      <c r="K123" s="18"/>
      <c r="L123" s="32"/>
    </row>
    <row r="124" spans="1:12" ht="22.5" customHeight="1">
      <c r="A124" s="30"/>
      <c r="B124" s="21" t="s">
        <v>70</v>
      </c>
      <c r="C124" s="10">
        <v>5</v>
      </c>
      <c r="D124" s="9">
        <v>5</v>
      </c>
      <c r="E124" s="9">
        <v>0</v>
      </c>
      <c r="F124" s="9">
        <v>0</v>
      </c>
      <c r="G124" s="9">
        <v>5</v>
      </c>
      <c r="H124" s="9">
        <v>5</v>
      </c>
      <c r="I124" s="9">
        <v>0</v>
      </c>
      <c r="J124" s="9">
        <v>0</v>
      </c>
      <c r="K124" s="18"/>
      <c r="L124" s="32"/>
    </row>
    <row r="125" spans="1:12" ht="65.25" customHeight="1">
      <c r="A125" s="30"/>
      <c r="B125" s="19" t="s">
        <v>81</v>
      </c>
      <c r="C125" s="10">
        <v>5</v>
      </c>
      <c r="D125" s="10">
        <v>5</v>
      </c>
      <c r="E125" s="10">
        <v>0</v>
      </c>
      <c r="F125" s="10">
        <v>0</v>
      </c>
      <c r="G125" s="10">
        <v>5</v>
      </c>
      <c r="H125" s="10">
        <v>5</v>
      </c>
      <c r="I125" s="10">
        <v>0</v>
      </c>
      <c r="J125" s="10">
        <v>0</v>
      </c>
      <c r="K125" s="18"/>
      <c r="L125" s="32"/>
    </row>
    <row r="126" spans="1:12" ht="31.5">
      <c r="A126" s="29">
        <v>13</v>
      </c>
      <c r="B126" s="12" t="s">
        <v>85</v>
      </c>
      <c r="C126" s="15">
        <f aca="true" t="shared" si="20" ref="C126:J126">SUM(C127+C134+C138+C140)</f>
        <v>1622</v>
      </c>
      <c r="D126" s="15">
        <f t="shared" si="20"/>
        <v>1622</v>
      </c>
      <c r="E126" s="15">
        <f t="shared" si="20"/>
        <v>0</v>
      </c>
      <c r="F126" s="15">
        <f t="shared" si="20"/>
        <v>0</v>
      </c>
      <c r="G126" s="15">
        <f t="shared" si="20"/>
        <v>302.9</v>
      </c>
      <c r="H126" s="15">
        <f t="shared" si="20"/>
        <v>302.9</v>
      </c>
      <c r="I126" s="15">
        <f t="shared" si="20"/>
        <v>0</v>
      </c>
      <c r="J126" s="15">
        <f t="shared" si="20"/>
        <v>0</v>
      </c>
      <c r="K126" s="14">
        <f>G126/C126</f>
        <v>0.18674475955610356</v>
      </c>
      <c r="L126" s="34"/>
    </row>
    <row r="127" spans="1:12" ht="240" customHeight="1">
      <c r="A127" s="30"/>
      <c r="B127" s="37" t="s">
        <v>86</v>
      </c>
      <c r="C127" s="10">
        <f>SUM(C128+C129+C130+C131+C132+C133)</f>
        <v>1017</v>
      </c>
      <c r="D127" s="10">
        <f aca="true" t="shared" si="21" ref="D127:J127">SUM(D128+D129+D130+D131+D132+D133)</f>
        <v>1017</v>
      </c>
      <c r="E127" s="10">
        <f t="shared" si="21"/>
        <v>0</v>
      </c>
      <c r="F127" s="10">
        <f t="shared" si="21"/>
        <v>0</v>
      </c>
      <c r="G127" s="10">
        <f t="shared" si="21"/>
        <v>155.5</v>
      </c>
      <c r="H127" s="10">
        <f t="shared" si="21"/>
        <v>155.5</v>
      </c>
      <c r="I127" s="10">
        <f t="shared" si="21"/>
        <v>0</v>
      </c>
      <c r="J127" s="10">
        <f t="shared" si="21"/>
        <v>0</v>
      </c>
      <c r="K127" s="18"/>
      <c r="L127" s="35"/>
    </row>
    <row r="128" spans="1:12" s="45" customFormat="1" ht="29.25" customHeight="1">
      <c r="A128" s="21"/>
      <c r="B128" s="21" t="s">
        <v>87</v>
      </c>
      <c r="C128" s="9">
        <v>575</v>
      </c>
      <c r="D128" s="9">
        <v>575</v>
      </c>
      <c r="E128" s="9">
        <v>0</v>
      </c>
      <c r="F128" s="9">
        <v>0</v>
      </c>
      <c r="G128" s="9">
        <v>127.1</v>
      </c>
      <c r="H128" s="9">
        <v>127.1</v>
      </c>
      <c r="I128" s="9">
        <v>0</v>
      </c>
      <c r="J128" s="9">
        <v>0</v>
      </c>
      <c r="K128" s="18"/>
      <c r="L128" s="44"/>
    </row>
    <row r="129" spans="1:12" s="45" customFormat="1" ht="38.25" customHeight="1">
      <c r="A129" s="21"/>
      <c r="B129" s="46" t="s">
        <v>88</v>
      </c>
      <c r="C129" s="9">
        <v>7</v>
      </c>
      <c r="D129" s="9">
        <v>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18"/>
      <c r="L129" s="44"/>
    </row>
    <row r="130" spans="1:12" s="45" customFormat="1" ht="52.5" customHeight="1">
      <c r="A130" s="21"/>
      <c r="B130" s="46" t="s">
        <v>89</v>
      </c>
      <c r="C130" s="9">
        <v>10</v>
      </c>
      <c r="D130" s="9">
        <v>10</v>
      </c>
      <c r="E130" s="9">
        <v>0</v>
      </c>
      <c r="F130" s="9">
        <v>0</v>
      </c>
      <c r="G130" s="9">
        <v>6.4</v>
      </c>
      <c r="H130" s="9">
        <v>6.4</v>
      </c>
      <c r="I130" s="9">
        <v>0</v>
      </c>
      <c r="J130" s="9">
        <v>0</v>
      </c>
      <c r="K130" s="18"/>
      <c r="L130" s="44"/>
    </row>
    <row r="131" spans="1:12" s="45" customFormat="1" ht="52.5" customHeight="1">
      <c r="A131" s="21"/>
      <c r="B131" s="46" t="s">
        <v>90</v>
      </c>
      <c r="C131" s="9">
        <v>25</v>
      </c>
      <c r="D131" s="9">
        <v>25</v>
      </c>
      <c r="E131" s="9">
        <v>0</v>
      </c>
      <c r="F131" s="9">
        <v>0</v>
      </c>
      <c r="G131" s="9">
        <v>22</v>
      </c>
      <c r="H131" s="9">
        <v>22</v>
      </c>
      <c r="I131" s="9">
        <v>0</v>
      </c>
      <c r="J131" s="9">
        <v>0</v>
      </c>
      <c r="K131" s="18"/>
      <c r="L131" s="44"/>
    </row>
    <row r="132" spans="1:12" s="45" customFormat="1" ht="34.5" customHeight="1">
      <c r="A132" s="21"/>
      <c r="B132" s="46" t="s">
        <v>91</v>
      </c>
      <c r="C132" s="9">
        <v>200</v>
      </c>
      <c r="D132" s="9">
        <v>200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18"/>
      <c r="L132" s="44"/>
    </row>
    <row r="133" spans="1:12" s="45" customFormat="1" ht="34.5" customHeight="1">
      <c r="A133" s="21"/>
      <c r="B133" s="46" t="s">
        <v>92</v>
      </c>
      <c r="C133" s="10">
        <v>200</v>
      </c>
      <c r="D133" s="9">
        <v>200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18"/>
      <c r="L133" s="44"/>
    </row>
    <row r="134" spans="1:12" ht="94.5">
      <c r="A134" s="30"/>
      <c r="B134" s="37" t="s">
        <v>141</v>
      </c>
      <c r="C134" s="9">
        <f>SUM(C135+C136+C137)</f>
        <v>260</v>
      </c>
      <c r="D134" s="9">
        <f aca="true" t="shared" si="22" ref="D134:J134">SUM(D135+D136+D137)</f>
        <v>260</v>
      </c>
      <c r="E134" s="9">
        <f t="shared" si="22"/>
        <v>0</v>
      </c>
      <c r="F134" s="9">
        <f t="shared" si="22"/>
        <v>0</v>
      </c>
      <c r="G134" s="9">
        <f t="shared" si="22"/>
        <v>0</v>
      </c>
      <c r="H134" s="9">
        <f t="shared" si="22"/>
        <v>0</v>
      </c>
      <c r="I134" s="9">
        <f t="shared" si="22"/>
        <v>0</v>
      </c>
      <c r="J134" s="9">
        <f t="shared" si="22"/>
        <v>0</v>
      </c>
      <c r="K134" s="18"/>
      <c r="L134" s="35"/>
    </row>
    <row r="135" spans="1:12" ht="15.75">
      <c r="A135" s="30"/>
      <c r="B135" s="46" t="s">
        <v>142</v>
      </c>
      <c r="C135" s="9">
        <v>5</v>
      </c>
      <c r="D135" s="9">
        <v>5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47"/>
      <c r="L135" s="35"/>
    </row>
    <row r="136" spans="1:12" ht="47.25">
      <c r="A136" s="30"/>
      <c r="B136" s="46" t="s">
        <v>143</v>
      </c>
      <c r="C136" s="9">
        <v>240</v>
      </c>
      <c r="D136" s="9">
        <v>240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47"/>
      <c r="L136" s="35"/>
    </row>
    <row r="137" spans="1:12" ht="47.25">
      <c r="A137" s="30"/>
      <c r="B137" s="48" t="s">
        <v>144</v>
      </c>
      <c r="C137" s="9">
        <v>15</v>
      </c>
      <c r="D137" s="9">
        <v>15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47"/>
      <c r="L137" s="35"/>
    </row>
    <row r="138" spans="1:12" ht="48" customHeight="1">
      <c r="A138" s="30"/>
      <c r="B138" s="37" t="s">
        <v>93</v>
      </c>
      <c r="C138" s="10">
        <f>SUM(C139)</f>
        <v>35</v>
      </c>
      <c r="D138" s="10">
        <f aca="true" t="shared" si="23" ref="D138:J138">SUM(D139)</f>
        <v>35</v>
      </c>
      <c r="E138" s="10">
        <f t="shared" si="23"/>
        <v>0</v>
      </c>
      <c r="F138" s="10">
        <f t="shared" si="23"/>
        <v>0</v>
      </c>
      <c r="G138" s="10">
        <f t="shared" si="23"/>
        <v>26.2</v>
      </c>
      <c r="H138" s="10">
        <f t="shared" si="23"/>
        <v>26.2</v>
      </c>
      <c r="I138" s="10">
        <f t="shared" si="23"/>
        <v>0</v>
      </c>
      <c r="J138" s="10">
        <f t="shared" si="23"/>
        <v>0</v>
      </c>
      <c r="K138" s="18"/>
      <c r="L138" s="35"/>
    </row>
    <row r="139" spans="1:12" ht="78" customHeight="1">
      <c r="A139" s="30"/>
      <c r="B139" s="49" t="s">
        <v>130</v>
      </c>
      <c r="C139" s="10">
        <v>35</v>
      </c>
      <c r="D139" s="9">
        <v>35</v>
      </c>
      <c r="E139" s="9">
        <v>0</v>
      </c>
      <c r="F139" s="9">
        <v>0</v>
      </c>
      <c r="G139" s="9">
        <v>26.2</v>
      </c>
      <c r="H139" s="9">
        <v>26.2</v>
      </c>
      <c r="I139" s="9">
        <v>0</v>
      </c>
      <c r="J139" s="9">
        <v>0</v>
      </c>
      <c r="K139" s="47"/>
      <c r="L139" s="32"/>
    </row>
    <row r="140" spans="1:12" ht="111" customHeight="1">
      <c r="A140" s="30"/>
      <c r="B140" s="37" t="s">
        <v>94</v>
      </c>
      <c r="C140" s="10">
        <f>SUM(C141+C142+C143+C144)</f>
        <v>310</v>
      </c>
      <c r="D140" s="10">
        <f aca="true" t="shared" si="24" ref="D140:J140">SUM(D141+D142+D143+D144)</f>
        <v>310</v>
      </c>
      <c r="E140" s="10">
        <f t="shared" si="24"/>
        <v>0</v>
      </c>
      <c r="F140" s="10">
        <f t="shared" si="24"/>
        <v>0</v>
      </c>
      <c r="G140" s="10">
        <f t="shared" si="24"/>
        <v>121.2</v>
      </c>
      <c r="H140" s="10">
        <f t="shared" si="24"/>
        <v>121.2</v>
      </c>
      <c r="I140" s="10">
        <f t="shared" si="24"/>
        <v>0</v>
      </c>
      <c r="J140" s="10">
        <f t="shared" si="24"/>
        <v>0</v>
      </c>
      <c r="K140" s="47"/>
      <c r="L140" s="35"/>
    </row>
    <row r="141" spans="1:12" ht="66" customHeight="1">
      <c r="A141" s="30"/>
      <c r="B141" s="49" t="s">
        <v>140</v>
      </c>
      <c r="C141" s="9">
        <v>150</v>
      </c>
      <c r="D141" s="9">
        <v>150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47"/>
      <c r="L141" s="35"/>
    </row>
    <row r="142" spans="1:12" ht="31.5">
      <c r="A142" s="30"/>
      <c r="B142" s="46" t="s">
        <v>95</v>
      </c>
      <c r="C142" s="9">
        <v>40</v>
      </c>
      <c r="D142" s="9">
        <v>40</v>
      </c>
      <c r="E142" s="9">
        <v>0</v>
      </c>
      <c r="F142" s="9">
        <v>0</v>
      </c>
      <c r="G142" s="9">
        <v>30.3</v>
      </c>
      <c r="H142" s="9">
        <v>30.3</v>
      </c>
      <c r="I142" s="9">
        <v>0</v>
      </c>
      <c r="J142" s="9">
        <v>0</v>
      </c>
      <c r="K142" s="18"/>
      <c r="L142" s="32"/>
    </row>
    <row r="143" spans="1:12" ht="36" customHeight="1">
      <c r="A143" s="30"/>
      <c r="B143" s="46" t="s">
        <v>96</v>
      </c>
      <c r="C143" s="9">
        <v>40</v>
      </c>
      <c r="D143" s="9">
        <v>40</v>
      </c>
      <c r="E143" s="9">
        <v>0</v>
      </c>
      <c r="F143" s="9">
        <v>0</v>
      </c>
      <c r="G143" s="9">
        <v>30.3</v>
      </c>
      <c r="H143" s="9">
        <v>30.3</v>
      </c>
      <c r="I143" s="9">
        <v>0</v>
      </c>
      <c r="J143" s="9">
        <v>0</v>
      </c>
      <c r="K143" s="18"/>
      <c r="L143" s="32"/>
    </row>
    <row r="144" spans="1:12" ht="15.75">
      <c r="A144" s="30"/>
      <c r="B144" s="21" t="s">
        <v>97</v>
      </c>
      <c r="C144" s="9">
        <v>80</v>
      </c>
      <c r="D144" s="9">
        <v>80</v>
      </c>
      <c r="E144" s="9">
        <v>0</v>
      </c>
      <c r="F144" s="9">
        <v>0</v>
      </c>
      <c r="G144" s="9">
        <v>60.6</v>
      </c>
      <c r="H144" s="9">
        <v>60.6</v>
      </c>
      <c r="I144" s="9">
        <v>0</v>
      </c>
      <c r="J144" s="9">
        <v>0</v>
      </c>
      <c r="K144" s="18"/>
      <c r="L144" s="32"/>
    </row>
    <row r="145" spans="1:12" ht="27.75" customHeight="1">
      <c r="A145" s="30"/>
      <c r="B145" s="36" t="s">
        <v>98</v>
      </c>
      <c r="C145" s="15">
        <f aca="true" t="shared" si="25" ref="C145:J145">C16+C27+C38+C59+C62+C65+C69+C74+C82+C92+C94+C114+C126</f>
        <v>131090.655</v>
      </c>
      <c r="D145" s="15">
        <f t="shared" si="25"/>
        <v>44453.955</v>
      </c>
      <c r="E145" s="15">
        <f t="shared" si="25"/>
        <v>86636.7</v>
      </c>
      <c r="F145" s="15">
        <f t="shared" si="25"/>
        <v>0</v>
      </c>
      <c r="G145" s="15">
        <f t="shared" si="25"/>
        <v>96847.79999999999</v>
      </c>
      <c r="H145" s="15">
        <f t="shared" si="25"/>
        <v>37039.600000000006</v>
      </c>
      <c r="I145" s="15">
        <f t="shared" si="25"/>
        <v>59808.2</v>
      </c>
      <c r="J145" s="15">
        <f t="shared" si="25"/>
        <v>0</v>
      </c>
      <c r="K145" s="14">
        <f>G145/C145</f>
        <v>0.7387849271178025</v>
      </c>
      <c r="L145" s="34"/>
    </row>
    <row r="146" spans="1:10" ht="15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ht="15.75">
      <c r="A147" s="50"/>
      <c r="B147" s="50"/>
      <c r="C147" s="50"/>
      <c r="D147" s="51"/>
      <c r="E147" s="51"/>
      <c r="F147" s="51"/>
      <c r="G147" s="51"/>
      <c r="H147" s="50"/>
      <c r="I147" s="50"/>
      <c r="J147" s="50"/>
    </row>
    <row r="148" spans="2:8" ht="15.75">
      <c r="B148" s="50"/>
      <c r="C148" s="50"/>
      <c r="D148" s="50"/>
      <c r="E148" s="50"/>
      <c r="F148" s="50"/>
      <c r="G148" s="50"/>
      <c r="H148" s="50"/>
    </row>
    <row r="149" spans="2:8" ht="15.75">
      <c r="B149" s="50"/>
      <c r="D149" s="50"/>
      <c r="E149" s="50"/>
      <c r="F149" s="50"/>
      <c r="G149" s="50"/>
      <c r="H149" s="50"/>
    </row>
    <row r="150" spans="2:8" ht="15.75">
      <c r="B150" s="50"/>
      <c r="D150" s="50"/>
      <c r="E150" s="50"/>
      <c r="F150" s="50"/>
      <c r="G150" s="50"/>
      <c r="H150" s="50"/>
    </row>
  </sheetData>
  <sheetProtection/>
  <mergeCells count="18">
    <mergeCell ref="A9:A15"/>
    <mergeCell ref="B9:B15"/>
    <mergeCell ref="J11:J15"/>
    <mergeCell ref="C9:F9"/>
    <mergeCell ref="F11:F15"/>
    <mergeCell ref="K9:K15"/>
    <mergeCell ref="G10:G15"/>
    <mergeCell ref="H10:J10"/>
    <mergeCell ref="I11:I15"/>
    <mergeCell ref="H11:H15"/>
    <mergeCell ref="B2:J2"/>
    <mergeCell ref="D10:F10"/>
    <mergeCell ref="C10:C15"/>
    <mergeCell ref="E11:E15"/>
    <mergeCell ref="D11:D15"/>
    <mergeCell ref="G9:J9"/>
    <mergeCell ref="B6:L6"/>
    <mergeCell ref="L9:L15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:N22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10.125" style="0" customWidth="1"/>
    <col min="6" max="6" width="9.875" style="0" customWidth="1"/>
  </cols>
  <sheetData>
    <row r="2" spans="1:14" ht="15.75">
      <c r="A2" s="82" t="s">
        <v>124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.75">
      <c r="A3" s="82" t="s">
        <v>125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6" t="s">
        <v>123</v>
      </c>
      <c r="N5" s="86"/>
    </row>
    <row r="6" spans="1:14" ht="21" customHeight="1">
      <c r="A6" s="87" t="s">
        <v>0</v>
      </c>
      <c r="B6" s="87" t="s">
        <v>110</v>
      </c>
      <c r="C6" s="89" t="s">
        <v>111</v>
      </c>
      <c r="D6" s="90"/>
      <c r="E6" s="91"/>
      <c r="F6" s="89" t="s">
        <v>114</v>
      </c>
      <c r="G6" s="90"/>
      <c r="H6" s="91"/>
      <c r="I6" s="89" t="s">
        <v>115</v>
      </c>
      <c r="J6" s="90"/>
      <c r="K6" s="91"/>
      <c r="L6" s="92" t="s">
        <v>116</v>
      </c>
      <c r="M6" s="93"/>
      <c r="N6" s="94"/>
    </row>
    <row r="7" spans="1:14" ht="47.25">
      <c r="A7" s="88"/>
      <c r="B7" s="88"/>
      <c r="C7" s="4" t="s">
        <v>112</v>
      </c>
      <c r="D7" s="4" t="s">
        <v>113</v>
      </c>
      <c r="E7" s="5" t="s">
        <v>106</v>
      </c>
      <c r="F7" s="4" t="s">
        <v>112</v>
      </c>
      <c r="G7" s="4" t="s">
        <v>113</v>
      </c>
      <c r="H7" s="5" t="s">
        <v>106</v>
      </c>
      <c r="I7" s="4" t="s">
        <v>112</v>
      </c>
      <c r="J7" s="4" t="s">
        <v>113</v>
      </c>
      <c r="K7" s="5" t="s">
        <v>106</v>
      </c>
      <c r="L7" s="4" t="s">
        <v>112</v>
      </c>
      <c r="M7" s="4" t="s">
        <v>113</v>
      </c>
      <c r="N7" s="5" t="s">
        <v>106</v>
      </c>
    </row>
    <row r="8" spans="1:14" ht="15.75">
      <c r="A8" s="3">
        <v>1</v>
      </c>
      <c r="B8" s="83" t="s">
        <v>117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ht="141.75">
      <c r="A9" s="8" t="s">
        <v>121</v>
      </c>
      <c r="B9" s="6" t="s">
        <v>118</v>
      </c>
      <c r="C9" s="7">
        <v>1000</v>
      </c>
      <c r="D9" s="7">
        <v>1000</v>
      </c>
      <c r="E9" s="7">
        <v>100</v>
      </c>
      <c r="F9" s="7">
        <v>1000</v>
      </c>
      <c r="G9" s="7">
        <v>1000</v>
      </c>
      <c r="H9" s="7">
        <v>100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3">
        <v>2</v>
      </c>
      <c r="B11" s="1" t="s">
        <v>119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47.25">
      <c r="A12" s="8" t="s">
        <v>120</v>
      </c>
      <c r="B12" s="6" t="s">
        <v>122</v>
      </c>
      <c r="C12" s="7">
        <v>19088.3</v>
      </c>
      <c r="D12" s="7">
        <v>10448.3</v>
      </c>
      <c r="E12" s="7">
        <v>55</v>
      </c>
      <c r="F12" s="7">
        <v>10448.3</v>
      </c>
      <c r="G12" s="7">
        <v>10448.3</v>
      </c>
      <c r="H12" s="7">
        <v>100</v>
      </c>
      <c r="I12" s="7">
        <v>8640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6" spans="2:12" ht="15.75">
      <c r="B16" s="2" t="s">
        <v>126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 t="s">
        <v>127</v>
      </c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10">
    <mergeCell ref="A2:N2"/>
    <mergeCell ref="A3:N3"/>
    <mergeCell ref="B8:N8"/>
    <mergeCell ref="M5:N5"/>
    <mergeCell ref="B6:B7"/>
    <mergeCell ref="A6:A7"/>
    <mergeCell ref="C6:E6"/>
    <mergeCell ref="F6:H6"/>
    <mergeCell ref="I6:K6"/>
    <mergeCell ref="L6:N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Шершова</cp:lastModifiedBy>
  <cp:lastPrinted>2015-10-06T05:43:10Z</cp:lastPrinted>
  <dcterms:created xsi:type="dcterms:W3CDTF">2014-04-10T06:07:41Z</dcterms:created>
  <dcterms:modified xsi:type="dcterms:W3CDTF">2016-03-29T02:37:26Z</dcterms:modified>
  <cp:category/>
  <cp:version/>
  <cp:contentType/>
  <cp:contentStatus/>
</cp:coreProperties>
</file>